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252" windowWidth="19440" windowHeight="8136" tabRatio="903"/>
  </bookViews>
  <sheets>
    <sheet name="2 " sheetId="47" r:id="rId1"/>
    <sheet name="3 " sheetId="48" r:id="rId2"/>
    <sheet name="4." sheetId="49" r:id="rId3"/>
    <sheet name="5" sheetId="50" r:id="rId4"/>
    <sheet name="6" sheetId="51" r:id="rId5"/>
    <sheet name="7م" sheetId="52" r:id="rId6"/>
    <sheet name="8" sheetId="53" r:id="rId7"/>
    <sheet name="9" sheetId="30" r:id="rId8"/>
    <sheet name="10" sheetId="31" r:id="rId9"/>
    <sheet name="11" sheetId="32" r:id="rId10"/>
    <sheet name="12" sheetId="33" r:id="rId11"/>
    <sheet name="13" sheetId="34" r:id="rId12"/>
    <sheet name="14" sheetId="35" r:id="rId13"/>
    <sheet name="15 م" sheetId="36" r:id="rId14"/>
    <sheet name="16" sheetId="38" r:id="rId15"/>
    <sheet name="17" sheetId="21" r:id="rId16"/>
    <sheet name="18" sheetId="22" r:id="rId17"/>
    <sheet name="19ج" sheetId="23" r:id="rId18"/>
    <sheet name="20" sheetId="24" r:id="rId19"/>
    <sheet name="21" sheetId="25" r:id="rId20"/>
    <sheet name="22" sheetId="26" r:id="rId21"/>
    <sheet name="23" sheetId="27" r:id="rId22"/>
    <sheet name="24" sheetId="28" r:id="rId23"/>
    <sheet name="25ف" sheetId="29" r:id="rId24"/>
    <sheet name="26" sheetId="1" r:id="rId25"/>
    <sheet name="27" sheetId="2" r:id="rId26"/>
    <sheet name="28" sheetId="3" r:id="rId27"/>
    <sheet name="الداخلين" sheetId="6" r:id="rId28"/>
    <sheet name="المغادرين" sheetId="7" r:id="rId29"/>
    <sheet name="العاملين " sheetId="8" r:id="rId30"/>
    <sheet name="عاملين" sheetId="9" r:id="rId31"/>
    <sheet name="33" sheetId="39" r:id="rId32"/>
    <sheet name="34" sheetId="40" r:id="rId33"/>
    <sheet name="36" sheetId="42" r:id="rId34"/>
    <sheet name="37" sheetId="43" r:id="rId35"/>
    <sheet name="45 " sheetId="44" r:id="rId36"/>
    <sheet name="47ف (2)" sheetId="45" r:id="rId37"/>
    <sheet name="25ف (2)" sheetId="46" r:id="rId38"/>
    <sheet name="شبكه الحماية" sheetId="11" r:id="rId39"/>
    <sheet name="42" sheetId="12" r:id="rId40"/>
    <sheet name="42_" sheetId="13" r:id="rId41"/>
    <sheet name="42__" sheetId="14" r:id="rId42"/>
    <sheet name="43" sheetId="15" r:id="rId43"/>
    <sheet name="44" sheetId="16" r:id="rId44"/>
    <sheet name="45" sheetId="17" r:id="rId45"/>
    <sheet name="46" sheetId="18" r:id="rId46"/>
    <sheet name="47" sheetId="19" r:id="rId47"/>
    <sheet name="48" sheetId="20" r:id="rId48"/>
    <sheet name="Sheet1" sheetId="10" r:id="rId49"/>
    <sheet name="Sheet3" sheetId="55" r:id="rId50"/>
  </sheets>
  <definedNames>
    <definedName name="_xlnm.Print_Area" localSheetId="8">'10'!$A$1:$Q$22</definedName>
    <definedName name="_xlnm.Print_Area" localSheetId="9">'11'!$A$1:$S$24</definedName>
    <definedName name="_xlnm.Print_Area" localSheetId="10">'12'!$A$1:$G$27</definedName>
    <definedName name="_xlnm.Print_Area" localSheetId="11">'13'!$A$1:$Q$24</definedName>
    <definedName name="_xlnm.Print_Area" localSheetId="12">'14'!$A$1:$AC$21</definedName>
    <definedName name="_xlnm.Print_Area" localSheetId="13">'15 م'!$A$1:$Q$29</definedName>
    <definedName name="_xlnm.Print_Area" localSheetId="14">'16'!$A$1:$Q$16</definedName>
    <definedName name="_xlnm.Print_Area" localSheetId="15">'17'!$A$1:$N$17</definedName>
    <definedName name="_xlnm.Print_Area" localSheetId="16">'18'!$A$1:$U$17</definedName>
    <definedName name="_xlnm.Print_Area" localSheetId="17">'19ج'!$A$1:$J$20</definedName>
    <definedName name="_xlnm.Print_Area" localSheetId="0">'2 '!$A$1:$J$26</definedName>
    <definedName name="_xlnm.Print_Area" localSheetId="18">'20'!$A$1:$Q$18</definedName>
    <definedName name="_xlnm.Print_Area" localSheetId="19">'21'!$A$1:$P$17</definedName>
    <definedName name="_xlnm.Print_Area" localSheetId="20">'22'!$A$1:$O$17</definedName>
    <definedName name="_xlnm.Print_Area" localSheetId="21">'23'!$A$1:$W$17</definedName>
    <definedName name="_xlnm.Print_Area" localSheetId="22">'24'!$A$1:$Q$17</definedName>
    <definedName name="_xlnm.Print_Area" localSheetId="23">'25ف'!$A$1:$Q$17</definedName>
    <definedName name="_xlnm.Print_Area" localSheetId="37">'25ف (2)'!$A$1:$Q$17</definedName>
    <definedName name="_xlnm.Print_Area" localSheetId="24">'26'!$A$1:$N$11</definedName>
    <definedName name="_xlnm.Print_Area" localSheetId="25">'27'!$A$1:$W$21</definedName>
    <definedName name="_xlnm.Print_Area" localSheetId="26">'28'!$A$1:$H$26</definedName>
    <definedName name="_xlnm.Print_Area" localSheetId="1">'3 '!$A$1:$N$20</definedName>
    <definedName name="_xlnm.Print_Area" localSheetId="31">'33'!$A$1:$O$24</definedName>
    <definedName name="_xlnm.Print_Area" localSheetId="32">'34'!$A$1:$W$23</definedName>
    <definedName name="_xlnm.Print_Area" localSheetId="33">'36'!$A$1:$W$21</definedName>
    <definedName name="_xlnm.Print_Area" localSheetId="34">'37'!$A$1:$AA$26</definedName>
    <definedName name="_xlnm.Print_Area" localSheetId="2">'4.'!$A$1:$Q$21</definedName>
    <definedName name="_xlnm.Print_Area" localSheetId="39">'42'!$A$1:$F$24</definedName>
    <definedName name="_xlnm.Print_Area" localSheetId="40">'42_'!$A$1:$F$24</definedName>
    <definedName name="_xlnm.Print_Area" localSheetId="35">'45 '!$A$1:$G$18</definedName>
    <definedName name="_xlnm.Print_Area" localSheetId="36">'47ف (2)'!$A$1:$R$24</definedName>
    <definedName name="_xlnm.Print_Area" localSheetId="3">'5'!$A$1:$Q$23</definedName>
    <definedName name="_xlnm.Print_Area" localSheetId="4">'6'!$A$1:$Q$21</definedName>
    <definedName name="_xlnm.Print_Area" localSheetId="6">'8'!$A$1:$Q$105</definedName>
    <definedName name="_xlnm.Print_Area" localSheetId="7">'9'!$A$1:$L$21</definedName>
    <definedName name="_xlnm.Print_Area" localSheetId="27">الداخلين!$A$1:$W$17</definedName>
    <definedName name="_xlnm.Print_Area" localSheetId="29">'العاملين '!$A$1:$Q$24</definedName>
    <definedName name="_xlnm.Print_Area" localSheetId="28">المغادرين!$A$1:$W$16</definedName>
    <definedName name="_xlnm.Print_Area" localSheetId="30">عاملين!$A$1:$Q$24</definedName>
  </definedNames>
  <calcPr calcId="144525"/>
</workbook>
</file>

<file path=xl/calcChain.xml><?xml version="1.0" encoding="utf-8"?>
<calcChain xmlns="http://schemas.openxmlformats.org/spreadsheetml/2006/main">
  <c r="Y16" i="43" l="1"/>
  <c r="K21" i="49"/>
  <c r="H19" i="35" l="1"/>
  <c r="I19" i="35"/>
  <c r="Z8" i="35"/>
  <c r="N9" i="49" l="1"/>
  <c r="O9" i="49"/>
  <c r="N10" i="49"/>
  <c r="O10" i="49"/>
  <c r="P10" i="49" s="1"/>
  <c r="N11" i="49"/>
  <c r="O11" i="49"/>
  <c r="N12" i="49"/>
  <c r="O12" i="49"/>
  <c r="N13" i="49"/>
  <c r="O13" i="49"/>
  <c r="N14" i="49"/>
  <c r="O14" i="49"/>
  <c r="N15" i="49"/>
  <c r="O15" i="49"/>
  <c r="N16" i="49"/>
  <c r="O16" i="49"/>
  <c r="N17" i="49"/>
  <c r="O17" i="49"/>
  <c r="N18" i="49"/>
  <c r="O18" i="49"/>
  <c r="P18" i="49" s="1"/>
  <c r="N19" i="49"/>
  <c r="O19" i="49"/>
  <c r="N20" i="49"/>
  <c r="O20" i="49"/>
  <c r="O8" i="49"/>
  <c r="N8" i="49"/>
  <c r="P8" i="49" s="1"/>
  <c r="M9" i="49"/>
  <c r="M10" i="49"/>
  <c r="M11" i="49"/>
  <c r="M12" i="49"/>
  <c r="M13" i="49"/>
  <c r="M14" i="49"/>
  <c r="M15" i="49"/>
  <c r="M16" i="49"/>
  <c r="M17" i="49"/>
  <c r="M18" i="49"/>
  <c r="M19" i="49"/>
  <c r="M20" i="49"/>
  <c r="M8" i="49"/>
  <c r="P14" i="49" l="1"/>
  <c r="P20" i="49"/>
  <c r="P16" i="49"/>
  <c r="P12" i="49"/>
  <c r="P19" i="49"/>
  <c r="P17" i="49"/>
  <c r="P15" i="49"/>
  <c r="P13" i="49"/>
  <c r="P11" i="49"/>
  <c r="P9" i="49"/>
  <c r="D23" i="43"/>
  <c r="E23" i="43"/>
  <c r="F23" i="43"/>
  <c r="G23" i="43"/>
  <c r="H9" i="43"/>
  <c r="I9" i="43"/>
  <c r="H10" i="43"/>
  <c r="I10" i="43"/>
  <c r="H11" i="43"/>
  <c r="I11" i="43"/>
  <c r="H12" i="43"/>
  <c r="I12" i="43"/>
  <c r="H13" i="43"/>
  <c r="I13" i="43"/>
  <c r="H14" i="43"/>
  <c r="I14" i="43"/>
  <c r="H16" i="43"/>
  <c r="I16" i="43"/>
  <c r="H17" i="43"/>
  <c r="I17" i="43"/>
  <c r="H18" i="43"/>
  <c r="I18" i="43"/>
  <c r="H19" i="43"/>
  <c r="I19" i="43"/>
  <c r="H21" i="43"/>
  <c r="I21" i="43"/>
  <c r="H22" i="43"/>
  <c r="I22" i="43"/>
  <c r="I8" i="43"/>
  <c r="H8" i="43"/>
  <c r="J9" i="49"/>
  <c r="J10" i="49"/>
  <c r="J11" i="49"/>
  <c r="J12" i="49"/>
  <c r="J13" i="49"/>
  <c r="J14" i="49"/>
  <c r="J15" i="49"/>
  <c r="J16" i="49"/>
  <c r="J20" i="49"/>
  <c r="J8" i="49"/>
  <c r="M106" i="52" l="1"/>
  <c r="L106" i="52"/>
  <c r="K106" i="52"/>
  <c r="J106" i="52"/>
  <c r="I106" i="52"/>
  <c r="H106" i="52"/>
  <c r="G106" i="52"/>
  <c r="F106" i="52"/>
  <c r="E106" i="52"/>
  <c r="D106" i="52"/>
  <c r="C106" i="52"/>
  <c r="B106" i="52"/>
  <c r="O105" i="52"/>
  <c r="N105" i="52"/>
  <c r="O104" i="52"/>
  <c r="N104" i="52"/>
  <c r="O102" i="52"/>
  <c r="N102" i="52"/>
  <c r="O101" i="52"/>
  <c r="N101" i="52"/>
  <c r="O100" i="52"/>
  <c r="N100" i="52"/>
  <c r="O99" i="52"/>
  <c r="N99" i="52"/>
  <c r="O97" i="52"/>
  <c r="N97" i="52"/>
  <c r="P97" i="52" s="1"/>
  <c r="O96" i="52"/>
  <c r="P96" i="52" s="1"/>
  <c r="N96" i="52"/>
  <c r="O95" i="52"/>
  <c r="N95" i="52"/>
  <c r="O94" i="52"/>
  <c r="N94" i="52"/>
  <c r="O93" i="52"/>
  <c r="N93" i="52"/>
  <c r="O92" i="52"/>
  <c r="N92" i="52"/>
  <c r="O91" i="52"/>
  <c r="N91" i="52"/>
  <c r="P78" i="52"/>
  <c r="O78" i="52"/>
  <c r="N78" i="52"/>
  <c r="M78" i="52"/>
  <c r="L78" i="52"/>
  <c r="K78" i="52"/>
  <c r="J78" i="52"/>
  <c r="I78" i="52"/>
  <c r="H78" i="52"/>
  <c r="G78" i="52"/>
  <c r="F78" i="52"/>
  <c r="E78" i="52"/>
  <c r="D78" i="52"/>
  <c r="C78" i="52"/>
  <c r="B78" i="52"/>
  <c r="M64" i="52"/>
  <c r="L64" i="52"/>
  <c r="K64" i="52"/>
  <c r="J64" i="52"/>
  <c r="I64" i="52"/>
  <c r="H64" i="52"/>
  <c r="G64" i="52"/>
  <c r="F64" i="52"/>
  <c r="E64" i="52"/>
  <c r="D64" i="52"/>
  <c r="C64" i="52"/>
  <c r="B64" i="52"/>
  <c r="O63" i="52"/>
  <c r="N63" i="52"/>
  <c r="O61" i="52"/>
  <c r="N61" i="52"/>
  <c r="O60" i="52"/>
  <c r="P60" i="52" s="1"/>
  <c r="N60" i="52"/>
  <c r="O58" i="52"/>
  <c r="P58" i="52" s="1"/>
  <c r="N58" i="52"/>
  <c r="O57" i="52"/>
  <c r="N57" i="52"/>
  <c r="O56" i="52"/>
  <c r="N56" i="52"/>
  <c r="O55" i="52"/>
  <c r="N55" i="52"/>
  <c r="M45" i="52"/>
  <c r="L45" i="52"/>
  <c r="K45" i="52"/>
  <c r="J45" i="52"/>
  <c r="I45" i="52"/>
  <c r="H45" i="52"/>
  <c r="G45" i="52"/>
  <c r="F45" i="52"/>
  <c r="E45" i="52"/>
  <c r="D45" i="52"/>
  <c r="C45" i="52"/>
  <c r="B45" i="52"/>
  <c r="O44" i="52"/>
  <c r="N44" i="52"/>
  <c r="O42" i="52"/>
  <c r="N42" i="52"/>
  <c r="P42" i="52" s="1"/>
  <c r="O41" i="52"/>
  <c r="N41" i="52"/>
  <c r="O40" i="52"/>
  <c r="N40" i="52"/>
  <c r="O39" i="52"/>
  <c r="N39" i="52"/>
  <c r="O37" i="52"/>
  <c r="N37" i="52"/>
  <c r="O36" i="52"/>
  <c r="N36" i="52"/>
  <c r="O35" i="52"/>
  <c r="N35" i="52"/>
  <c r="P35" i="52" s="1"/>
  <c r="O34" i="52"/>
  <c r="N34" i="52"/>
  <c r="M22" i="52"/>
  <c r="L22" i="52"/>
  <c r="K22" i="52"/>
  <c r="J22" i="52"/>
  <c r="I22" i="52"/>
  <c r="H22" i="52"/>
  <c r="G22" i="52"/>
  <c r="F22" i="52"/>
  <c r="E22" i="52"/>
  <c r="D22" i="52"/>
  <c r="C22" i="52"/>
  <c r="B22" i="52"/>
  <c r="M21" i="52"/>
  <c r="L21" i="52"/>
  <c r="K21" i="52"/>
  <c r="J21" i="52"/>
  <c r="I21" i="52"/>
  <c r="H21" i="52"/>
  <c r="G21" i="52"/>
  <c r="F21" i="52"/>
  <c r="E21" i="52"/>
  <c r="D21" i="52"/>
  <c r="C21" i="52"/>
  <c r="B21" i="52"/>
  <c r="M19" i="52"/>
  <c r="L19" i="52"/>
  <c r="K19" i="52"/>
  <c r="J19" i="52"/>
  <c r="I19" i="52"/>
  <c r="H19" i="52"/>
  <c r="G19" i="52"/>
  <c r="F19" i="52"/>
  <c r="E19" i="52"/>
  <c r="D19" i="52"/>
  <c r="C19" i="52"/>
  <c r="B19" i="52"/>
  <c r="M18" i="52"/>
  <c r="L18" i="52"/>
  <c r="K18" i="52"/>
  <c r="J18" i="52"/>
  <c r="I18" i="52"/>
  <c r="H18" i="52"/>
  <c r="G18" i="52"/>
  <c r="F18" i="52"/>
  <c r="E18" i="52"/>
  <c r="D18" i="52"/>
  <c r="C18" i="52"/>
  <c r="B18" i="52"/>
  <c r="M17" i="52"/>
  <c r="L17" i="52"/>
  <c r="K17" i="52"/>
  <c r="J17" i="52"/>
  <c r="I17" i="52"/>
  <c r="H17" i="52"/>
  <c r="G17" i="52"/>
  <c r="F17" i="52"/>
  <c r="E17" i="52"/>
  <c r="D17" i="52"/>
  <c r="C17" i="52"/>
  <c r="B17" i="52"/>
  <c r="M16" i="52"/>
  <c r="L16" i="52"/>
  <c r="K16" i="52"/>
  <c r="J16" i="52"/>
  <c r="I16" i="52"/>
  <c r="H16" i="52"/>
  <c r="G16" i="52"/>
  <c r="F16" i="52"/>
  <c r="E16" i="52"/>
  <c r="D16" i="52"/>
  <c r="C16" i="52"/>
  <c r="B16" i="52"/>
  <c r="M14" i="52"/>
  <c r="L14" i="52"/>
  <c r="K14" i="52"/>
  <c r="J14" i="52"/>
  <c r="I14" i="52"/>
  <c r="H14" i="52"/>
  <c r="G14" i="52"/>
  <c r="F14" i="52"/>
  <c r="E14" i="52"/>
  <c r="D14" i="52"/>
  <c r="C14" i="52"/>
  <c r="B14" i="52"/>
  <c r="M13" i="52"/>
  <c r="L13" i="52"/>
  <c r="K13" i="52"/>
  <c r="J13" i="52"/>
  <c r="I13" i="52"/>
  <c r="H13" i="52"/>
  <c r="G13" i="52"/>
  <c r="F13" i="52"/>
  <c r="E13" i="52"/>
  <c r="D13" i="52"/>
  <c r="C13" i="52"/>
  <c r="B13" i="52"/>
  <c r="M12" i="52"/>
  <c r="L12" i="52"/>
  <c r="K12" i="52"/>
  <c r="J12" i="52"/>
  <c r="I12" i="52"/>
  <c r="H12" i="52"/>
  <c r="G12" i="52"/>
  <c r="F12" i="52"/>
  <c r="E12" i="52"/>
  <c r="D12" i="52"/>
  <c r="C12" i="52"/>
  <c r="B12" i="52"/>
  <c r="M11" i="52"/>
  <c r="L11" i="52"/>
  <c r="K11" i="52"/>
  <c r="J11" i="52"/>
  <c r="I11" i="52"/>
  <c r="H11" i="52"/>
  <c r="G11" i="52"/>
  <c r="F11" i="52"/>
  <c r="E11" i="52"/>
  <c r="D11" i="52"/>
  <c r="C11" i="52"/>
  <c r="B11" i="52"/>
  <c r="M10" i="52"/>
  <c r="L10" i="52"/>
  <c r="K10" i="52"/>
  <c r="J10" i="52"/>
  <c r="I10" i="52"/>
  <c r="H10" i="52"/>
  <c r="G10" i="52"/>
  <c r="F10" i="52"/>
  <c r="E10" i="52"/>
  <c r="D10" i="52"/>
  <c r="C10" i="52"/>
  <c r="B10" i="52"/>
  <c r="M9" i="52"/>
  <c r="L9" i="52"/>
  <c r="K9" i="52"/>
  <c r="J9" i="52"/>
  <c r="I9" i="52"/>
  <c r="H9" i="52"/>
  <c r="G9" i="52"/>
  <c r="F9" i="52"/>
  <c r="E9" i="52"/>
  <c r="D9" i="52"/>
  <c r="C9" i="52"/>
  <c r="B9" i="52"/>
  <c r="M8" i="52"/>
  <c r="L8" i="52"/>
  <c r="K8" i="52"/>
  <c r="J8" i="52"/>
  <c r="I8" i="52"/>
  <c r="H8" i="52"/>
  <c r="G8" i="52"/>
  <c r="F8" i="52"/>
  <c r="E8" i="52"/>
  <c r="D8" i="52"/>
  <c r="C8" i="52"/>
  <c r="B8" i="52"/>
  <c r="L21" i="51"/>
  <c r="K21" i="51"/>
  <c r="I21" i="51"/>
  <c r="H21" i="51"/>
  <c r="F21" i="51"/>
  <c r="E21" i="51"/>
  <c r="C21" i="51"/>
  <c r="B21" i="51"/>
  <c r="O20" i="51"/>
  <c r="N20" i="51"/>
  <c r="M20" i="51"/>
  <c r="J20" i="51"/>
  <c r="G20" i="51"/>
  <c r="D20" i="51"/>
  <c r="O19" i="51"/>
  <c r="N19" i="51"/>
  <c r="M19" i="51"/>
  <c r="J19" i="51"/>
  <c r="G19" i="51"/>
  <c r="D19" i="51"/>
  <c r="O18" i="51"/>
  <c r="N18" i="51"/>
  <c r="M18" i="51"/>
  <c r="J18" i="51"/>
  <c r="G18" i="51"/>
  <c r="D18" i="51"/>
  <c r="O17" i="51"/>
  <c r="N17" i="51"/>
  <c r="M17" i="51"/>
  <c r="J17" i="51"/>
  <c r="G17" i="51"/>
  <c r="D17" i="51"/>
  <c r="O16" i="51"/>
  <c r="N16" i="51"/>
  <c r="M16" i="51"/>
  <c r="J16" i="51"/>
  <c r="G16" i="51"/>
  <c r="D16" i="51"/>
  <c r="O15" i="51"/>
  <c r="N15" i="51"/>
  <c r="M15" i="51"/>
  <c r="J15" i="51"/>
  <c r="G15" i="51"/>
  <c r="D15" i="51"/>
  <c r="O14" i="51"/>
  <c r="N14" i="51"/>
  <c r="M14" i="51"/>
  <c r="J14" i="51"/>
  <c r="G14" i="51"/>
  <c r="D14" i="51"/>
  <c r="O13" i="51"/>
  <c r="N13" i="51"/>
  <c r="M13" i="51"/>
  <c r="J13" i="51"/>
  <c r="G13" i="51"/>
  <c r="D13" i="51"/>
  <c r="O12" i="51"/>
  <c r="N12" i="51"/>
  <c r="M12" i="51"/>
  <c r="J12" i="51"/>
  <c r="G12" i="51"/>
  <c r="D12" i="51"/>
  <c r="O11" i="51"/>
  <c r="N11" i="51"/>
  <c r="M11" i="51"/>
  <c r="J11" i="51"/>
  <c r="G11" i="51"/>
  <c r="D11" i="51"/>
  <c r="O10" i="51"/>
  <c r="N10" i="51"/>
  <c r="M10" i="51"/>
  <c r="J10" i="51"/>
  <c r="G10" i="51"/>
  <c r="D10" i="51"/>
  <c r="O9" i="51"/>
  <c r="N9" i="51"/>
  <c r="M9" i="51"/>
  <c r="J9" i="51"/>
  <c r="G9" i="51"/>
  <c r="D9" i="51"/>
  <c r="O8" i="51"/>
  <c r="N8" i="51"/>
  <c r="M8" i="51"/>
  <c r="J8" i="51"/>
  <c r="G8" i="51"/>
  <c r="D8" i="51"/>
  <c r="L23" i="50"/>
  <c r="K23" i="50"/>
  <c r="I23" i="50"/>
  <c r="H23" i="50"/>
  <c r="F23" i="50"/>
  <c r="E23" i="50"/>
  <c r="C23" i="50"/>
  <c r="B23" i="50"/>
  <c r="O22" i="50"/>
  <c r="N22" i="50"/>
  <c r="M22" i="50"/>
  <c r="J22" i="50"/>
  <c r="G22" i="50"/>
  <c r="D22" i="50"/>
  <c r="O21" i="50"/>
  <c r="N21" i="50"/>
  <c r="M21" i="50"/>
  <c r="O19" i="50"/>
  <c r="N19" i="50"/>
  <c r="M19" i="50"/>
  <c r="J19" i="50"/>
  <c r="G19" i="50"/>
  <c r="D19" i="50"/>
  <c r="O18" i="50"/>
  <c r="N18" i="50"/>
  <c r="J18" i="50"/>
  <c r="G18" i="50"/>
  <c r="D18" i="50"/>
  <c r="O17" i="50"/>
  <c r="N17" i="50"/>
  <c r="M17" i="50"/>
  <c r="J17" i="50"/>
  <c r="G17" i="50"/>
  <c r="D17" i="50"/>
  <c r="O16" i="50"/>
  <c r="N16" i="50"/>
  <c r="P16" i="50" s="1"/>
  <c r="M16" i="50"/>
  <c r="J16" i="50"/>
  <c r="G16" i="50"/>
  <c r="D16" i="50"/>
  <c r="O14" i="50"/>
  <c r="N14" i="50"/>
  <c r="M14" i="50"/>
  <c r="J14" i="50"/>
  <c r="G14" i="50"/>
  <c r="D14" i="50"/>
  <c r="O13" i="50"/>
  <c r="N13" i="50"/>
  <c r="M13" i="50"/>
  <c r="G13" i="50"/>
  <c r="D13" i="50"/>
  <c r="O12" i="50"/>
  <c r="N12" i="50"/>
  <c r="M12" i="50"/>
  <c r="J12" i="50"/>
  <c r="G12" i="50"/>
  <c r="D12" i="50"/>
  <c r="O11" i="50"/>
  <c r="N11" i="50"/>
  <c r="M11" i="50"/>
  <c r="J11" i="50"/>
  <c r="G11" i="50"/>
  <c r="D11" i="50"/>
  <c r="O10" i="50"/>
  <c r="N10" i="50"/>
  <c r="M10" i="50"/>
  <c r="J10" i="50"/>
  <c r="G10" i="50"/>
  <c r="D10" i="50"/>
  <c r="O9" i="50"/>
  <c r="N9" i="50"/>
  <c r="M9" i="50"/>
  <c r="J9" i="50"/>
  <c r="G9" i="50"/>
  <c r="D9" i="50"/>
  <c r="O8" i="50"/>
  <c r="N8" i="50"/>
  <c r="M8" i="50"/>
  <c r="J8" i="50"/>
  <c r="G8" i="50"/>
  <c r="D8" i="50"/>
  <c r="L21" i="49"/>
  <c r="I21" i="49"/>
  <c r="H21" i="49"/>
  <c r="F21" i="49"/>
  <c r="E21" i="49"/>
  <c r="C21" i="49"/>
  <c r="B21" i="49"/>
  <c r="G20" i="49"/>
  <c r="D20" i="49"/>
  <c r="G19" i="49"/>
  <c r="D19" i="49"/>
  <c r="G18" i="49"/>
  <c r="D18" i="49"/>
  <c r="G17" i="49"/>
  <c r="D17" i="49"/>
  <c r="G16" i="49"/>
  <c r="D16" i="49"/>
  <c r="G15" i="49"/>
  <c r="D15" i="49"/>
  <c r="G14" i="49"/>
  <c r="D14" i="49"/>
  <c r="G13" i="49"/>
  <c r="D13" i="49"/>
  <c r="G12" i="49"/>
  <c r="D12" i="49"/>
  <c r="G11" i="49"/>
  <c r="D11" i="49"/>
  <c r="G10" i="49"/>
  <c r="D10" i="49"/>
  <c r="G9" i="49"/>
  <c r="D9" i="49"/>
  <c r="G8" i="49"/>
  <c r="D8" i="49"/>
  <c r="K13" i="48"/>
  <c r="J13" i="48"/>
  <c r="H13" i="48"/>
  <c r="G13" i="48"/>
  <c r="E13" i="48"/>
  <c r="D13" i="48"/>
  <c r="C13" i="48"/>
  <c r="L12" i="48"/>
  <c r="I12" i="48"/>
  <c r="F12" i="48"/>
  <c r="L11" i="48"/>
  <c r="I11" i="48"/>
  <c r="F11" i="48"/>
  <c r="L10" i="48"/>
  <c r="I10" i="48"/>
  <c r="F10" i="48"/>
  <c r="L9" i="48"/>
  <c r="I9" i="48"/>
  <c r="F9" i="48"/>
  <c r="H23" i="47"/>
  <c r="G23" i="47"/>
  <c r="F23" i="47"/>
  <c r="D23" i="47"/>
  <c r="C23" i="47"/>
  <c r="B23" i="47"/>
  <c r="E22" i="47"/>
  <c r="I22" i="47" s="1"/>
  <c r="E21" i="47"/>
  <c r="I21" i="47" s="1"/>
  <c r="E19" i="47"/>
  <c r="I19" i="47" s="1"/>
  <c r="I18" i="47"/>
  <c r="E18" i="47"/>
  <c r="E17" i="47"/>
  <c r="I17" i="47" s="1"/>
  <c r="I16" i="47"/>
  <c r="E16" i="47"/>
  <c r="E14" i="47"/>
  <c r="I14" i="47" s="1"/>
  <c r="E13" i="47"/>
  <c r="I13" i="47" s="1"/>
  <c r="E12" i="47"/>
  <c r="I12" i="47" s="1"/>
  <c r="I11" i="47"/>
  <c r="E10" i="47"/>
  <c r="I10" i="47" s="1"/>
  <c r="E9" i="47"/>
  <c r="I9" i="47" s="1"/>
  <c r="E8" i="47"/>
  <c r="P10" i="50" l="1"/>
  <c r="P104" i="52"/>
  <c r="O8" i="52"/>
  <c r="P100" i="52"/>
  <c r="P19" i="50"/>
  <c r="P63" i="52"/>
  <c r="P93" i="52"/>
  <c r="O17" i="52"/>
  <c r="P13" i="50"/>
  <c r="N14" i="52"/>
  <c r="P14" i="52" s="1"/>
  <c r="P39" i="52"/>
  <c r="P9" i="50"/>
  <c r="N23" i="50"/>
  <c r="D21" i="51"/>
  <c r="N21" i="51"/>
  <c r="O11" i="52"/>
  <c r="O12" i="52"/>
  <c r="O22" i="52"/>
  <c r="E23" i="47"/>
  <c r="I23" i="47" s="1"/>
  <c r="P8" i="50"/>
  <c r="P14" i="50"/>
  <c r="P17" i="50"/>
  <c r="P22" i="50"/>
  <c r="P99" i="52"/>
  <c r="N8" i="52"/>
  <c r="P8" i="52" s="1"/>
  <c r="L13" i="48"/>
  <c r="J23" i="50"/>
  <c r="D23" i="50"/>
  <c r="P12" i="50"/>
  <c r="M21" i="51"/>
  <c r="O9" i="52"/>
  <c r="N13" i="52"/>
  <c r="N16" i="52"/>
  <c r="N17" i="52"/>
  <c r="O19" i="52"/>
  <c r="O21" i="52"/>
  <c r="N45" i="52"/>
  <c r="N106" i="52"/>
  <c r="O21" i="49"/>
  <c r="M21" i="49"/>
  <c r="N9" i="52"/>
  <c r="N10" i="52"/>
  <c r="D23" i="52"/>
  <c r="H23" i="52"/>
  <c r="L23" i="52"/>
  <c r="N23" i="52" s="1"/>
  <c r="O13" i="52"/>
  <c r="N22" i="52"/>
  <c r="P22" i="52" s="1"/>
  <c r="P37" i="52"/>
  <c r="P40" i="52"/>
  <c r="P44" i="52"/>
  <c r="P61" i="52"/>
  <c r="O106" i="52"/>
  <c r="P95" i="52"/>
  <c r="P101" i="52"/>
  <c r="Q101" i="52" s="1"/>
  <c r="Q106" i="52" s="1"/>
  <c r="O10" i="52"/>
  <c r="O18" i="52"/>
  <c r="I8" i="47"/>
  <c r="N21" i="49"/>
  <c r="P11" i="50"/>
  <c r="P18" i="50"/>
  <c r="P21" i="50"/>
  <c r="B23" i="52"/>
  <c r="F23" i="52"/>
  <c r="J23" i="52"/>
  <c r="N12" i="52"/>
  <c r="P12" i="52" s="1"/>
  <c r="O14" i="52"/>
  <c r="O16" i="52"/>
  <c r="N18" i="52"/>
  <c r="N19" i="52"/>
  <c r="N21" i="52"/>
  <c r="P21" i="52" s="1"/>
  <c r="P36" i="52"/>
  <c r="P41" i="52"/>
  <c r="P57" i="52"/>
  <c r="P92" i="52"/>
  <c r="P94" i="52"/>
  <c r="P102" i="52"/>
  <c r="P105" i="52"/>
  <c r="G21" i="49"/>
  <c r="P9" i="51"/>
  <c r="P11" i="51"/>
  <c r="P13" i="51"/>
  <c r="P15" i="51"/>
  <c r="P17" i="51"/>
  <c r="P19" i="51"/>
  <c r="P8" i="51"/>
  <c r="P14" i="51"/>
  <c r="P16" i="51"/>
  <c r="J21" i="51"/>
  <c r="J21" i="49"/>
  <c r="I13" i="48"/>
  <c r="F13" i="48"/>
  <c r="D21" i="49"/>
  <c r="P10" i="51"/>
  <c r="P18" i="51"/>
  <c r="N11" i="52"/>
  <c r="P11" i="52" s="1"/>
  <c r="P34" i="52"/>
  <c r="O45" i="52"/>
  <c r="O64" i="52"/>
  <c r="P55" i="52"/>
  <c r="G23" i="50"/>
  <c r="O23" i="50"/>
  <c r="P12" i="51"/>
  <c r="P20" i="51"/>
  <c r="O21" i="51"/>
  <c r="C23" i="52"/>
  <c r="G23" i="52"/>
  <c r="K23" i="52"/>
  <c r="P19" i="52"/>
  <c r="N64" i="52"/>
  <c r="P56" i="52"/>
  <c r="M23" i="50"/>
  <c r="G21" i="51"/>
  <c r="E23" i="52"/>
  <c r="I23" i="52"/>
  <c r="M23" i="52"/>
  <c r="P91" i="52"/>
  <c r="P10" i="52" l="1"/>
  <c r="P17" i="52"/>
  <c r="P21" i="51"/>
  <c r="P21" i="49"/>
  <c r="P9" i="52"/>
  <c r="P16" i="52"/>
  <c r="P106" i="52"/>
  <c r="P13" i="52"/>
  <c r="P23" i="50"/>
  <c r="P45" i="52"/>
  <c r="P18" i="52"/>
  <c r="O23" i="52"/>
  <c r="P23" i="52" s="1"/>
  <c r="P64" i="52"/>
  <c r="T9" i="6" l="1"/>
  <c r="U9" i="6"/>
  <c r="U8" i="6"/>
  <c r="T8" i="6"/>
  <c r="C10" i="6"/>
  <c r="D10" i="6"/>
  <c r="E10" i="6"/>
  <c r="F10" i="6"/>
  <c r="G10" i="6"/>
  <c r="H10" i="6"/>
  <c r="I10" i="6"/>
  <c r="J10" i="6"/>
  <c r="K10" i="6"/>
  <c r="L10" i="6"/>
  <c r="M10" i="6"/>
  <c r="N10" i="6"/>
  <c r="O10" i="6"/>
  <c r="P10" i="6"/>
  <c r="Q10" i="6"/>
  <c r="R10" i="6"/>
  <c r="S10" i="6"/>
  <c r="B10" i="6"/>
  <c r="T9" i="2"/>
  <c r="U9" i="2"/>
  <c r="U8" i="2"/>
  <c r="T8" i="2"/>
  <c r="C10" i="2"/>
  <c r="D10" i="2"/>
  <c r="E10" i="2"/>
  <c r="F10" i="2"/>
  <c r="G10" i="2"/>
  <c r="H10" i="2"/>
  <c r="I10" i="2"/>
  <c r="J10" i="2"/>
  <c r="K10" i="2"/>
  <c r="L10" i="2"/>
  <c r="M10" i="2"/>
  <c r="N10" i="2"/>
  <c r="O10" i="2"/>
  <c r="P10" i="2"/>
  <c r="Q10" i="2"/>
  <c r="R10" i="2"/>
  <c r="S10" i="2"/>
  <c r="B10" i="2"/>
  <c r="T10" i="2" l="1"/>
  <c r="U10" i="2"/>
  <c r="V9" i="2"/>
  <c r="T10" i="6"/>
  <c r="U10" i="6"/>
  <c r="V8" i="6"/>
  <c r="V9" i="6"/>
  <c r="V10" i="6"/>
  <c r="V8" i="2"/>
  <c r="V10" i="2" s="1"/>
  <c r="M16" i="46"/>
  <c r="L16" i="46"/>
  <c r="K16" i="46"/>
  <c r="J16" i="46"/>
  <c r="I16" i="46"/>
  <c r="H16" i="46"/>
  <c r="G16" i="46"/>
  <c r="F16" i="46"/>
  <c r="E16" i="46"/>
  <c r="D16" i="46"/>
  <c r="C16" i="46"/>
  <c r="B16" i="46"/>
  <c r="O15" i="46"/>
  <c r="N15" i="46"/>
  <c r="O14" i="46"/>
  <c r="P14" i="46" s="1"/>
  <c r="N14" i="46"/>
  <c r="O13" i="46"/>
  <c r="N13" i="46"/>
  <c r="O12" i="46"/>
  <c r="N12" i="46"/>
  <c r="O11" i="46"/>
  <c r="N11" i="46"/>
  <c r="O10" i="46"/>
  <c r="N10" i="46"/>
  <c r="O9" i="46"/>
  <c r="N9" i="46"/>
  <c r="O8" i="46"/>
  <c r="N8" i="46"/>
  <c r="M24" i="45"/>
  <c r="L24" i="45"/>
  <c r="K24" i="45"/>
  <c r="J24" i="45"/>
  <c r="I24" i="45"/>
  <c r="H24" i="45"/>
  <c r="G24" i="45"/>
  <c r="F24" i="45"/>
  <c r="E24" i="45"/>
  <c r="D24" i="45"/>
  <c r="C24" i="45"/>
  <c r="B24" i="45"/>
  <c r="O23" i="45"/>
  <c r="N23" i="45"/>
  <c r="O22" i="45"/>
  <c r="N22" i="45"/>
  <c r="O20" i="45"/>
  <c r="N20" i="45"/>
  <c r="O19" i="45"/>
  <c r="N19" i="45"/>
  <c r="O18" i="45"/>
  <c r="N18" i="45"/>
  <c r="O17" i="45"/>
  <c r="N17" i="45"/>
  <c r="O15" i="45"/>
  <c r="N15" i="45"/>
  <c r="O14" i="45"/>
  <c r="N14" i="45"/>
  <c r="O13" i="45"/>
  <c r="N13" i="45"/>
  <c r="O12" i="45"/>
  <c r="N12" i="45"/>
  <c r="O11" i="45"/>
  <c r="N11" i="45"/>
  <c r="O10" i="45"/>
  <c r="N10" i="45"/>
  <c r="O9" i="45"/>
  <c r="N9" i="45"/>
  <c r="D15" i="44"/>
  <c r="C15" i="44"/>
  <c r="E14" i="44"/>
  <c r="E13" i="44"/>
  <c r="E12" i="44"/>
  <c r="E11" i="44"/>
  <c r="E10" i="44"/>
  <c r="E9" i="44"/>
  <c r="E8" i="44"/>
  <c r="E7" i="44"/>
  <c r="Y26" i="43"/>
  <c r="X26" i="43"/>
  <c r="Y25" i="43"/>
  <c r="X25" i="43"/>
  <c r="Y24" i="43"/>
  <c r="X24" i="43"/>
  <c r="W23" i="43"/>
  <c r="V23" i="43"/>
  <c r="U23" i="43"/>
  <c r="T23" i="43"/>
  <c r="S23" i="43"/>
  <c r="R23" i="43"/>
  <c r="Q23" i="43"/>
  <c r="P23" i="43"/>
  <c r="O23" i="43"/>
  <c r="N23" i="43"/>
  <c r="M23" i="43"/>
  <c r="L23" i="43"/>
  <c r="K23" i="43"/>
  <c r="J23" i="43"/>
  <c r="I23" i="43"/>
  <c r="H23" i="43"/>
  <c r="C23" i="43"/>
  <c r="B23" i="43"/>
  <c r="Y22" i="43"/>
  <c r="X22" i="43"/>
  <c r="Y21" i="43"/>
  <c r="X21" i="43"/>
  <c r="Y19" i="43"/>
  <c r="X19" i="43"/>
  <c r="Y18" i="43"/>
  <c r="X18" i="43"/>
  <c r="Y17" i="43"/>
  <c r="X17" i="43"/>
  <c r="X16" i="43"/>
  <c r="Y14" i="43"/>
  <c r="X14" i="43"/>
  <c r="Y13" i="43"/>
  <c r="X13" i="43"/>
  <c r="Y12" i="43"/>
  <c r="X12" i="43"/>
  <c r="Y11" i="43"/>
  <c r="X11" i="43"/>
  <c r="Y10" i="43"/>
  <c r="X10" i="43"/>
  <c r="Y9" i="43"/>
  <c r="X9" i="43"/>
  <c r="Y8" i="43"/>
  <c r="X8" i="43"/>
  <c r="S21" i="42"/>
  <c r="R21" i="42"/>
  <c r="Q21" i="42"/>
  <c r="P21" i="42"/>
  <c r="O21" i="42"/>
  <c r="N21" i="42"/>
  <c r="M21" i="42"/>
  <c r="L21" i="42"/>
  <c r="K21" i="42"/>
  <c r="J21" i="42"/>
  <c r="I21" i="42"/>
  <c r="H21" i="42"/>
  <c r="G21" i="42"/>
  <c r="F21" i="42"/>
  <c r="E21" i="42"/>
  <c r="D21" i="42"/>
  <c r="C21" i="42"/>
  <c r="B21" i="42"/>
  <c r="U20" i="42"/>
  <c r="T20" i="42"/>
  <c r="U19" i="42"/>
  <c r="T19" i="42"/>
  <c r="U18" i="42"/>
  <c r="T18" i="42"/>
  <c r="U17" i="42"/>
  <c r="T17" i="42"/>
  <c r="U16" i="42"/>
  <c r="T16" i="42"/>
  <c r="U15" i="42"/>
  <c r="T15" i="42"/>
  <c r="U14" i="42"/>
  <c r="T14" i="42"/>
  <c r="U13" i="42"/>
  <c r="T13" i="42"/>
  <c r="U12" i="42"/>
  <c r="T12" i="42"/>
  <c r="U11" i="42"/>
  <c r="T11" i="42"/>
  <c r="U10" i="42"/>
  <c r="T10" i="42"/>
  <c r="U9" i="42"/>
  <c r="T9" i="42"/>
  <c r="U8" i="42"/>
  <c r="T8" i="42"/>
  <c r="U7" i="42"/>
  <c r="T7" i="42"/>
  <c r="S23" i="40"/>
  <c r="R23" i="40"/>
  <c r="Q23" i="40"/>
  <c r="P23" i="40"/>
  <c r="O23" i="40"/>
  <c r="N23" i="40"/>
  <c r="M23" i="40"/>
  <c r="L23" i="40"/>
  <c r="K23" i="40"/>
  <c r="J23" i="40"/>
  <c r="I23" i="40"/>
  <c r="H23" i="40"/>
  <c r="G23" i="40"/>
  <c r="F23" i="40"/>
  <c r="E23" i="40"/>
  <c r="D23" i="40"/>
  <c r="C23" i="40"/>
  <c r="B23" i="40"/>
  <c r="U22" i="40"/>
  <c r="T22" i="40"/>
  <c r="U21" i="40"/>
  <c r="T21" i="40"/>
  <c r="U19" i="40"/>
  <c r="T19" i="40"/>
  <c r="U18" i="40"/>
  <c r="T18" i="40"/>
  <c r="U17" i="40"/>
  <c r="V17" i="40" s="1"/>
  <c r="T17" i="40"/>
  <c r="U16" i="40"/>
  <c r="T16" i="40"/>
  <c r="U14" i="40"/>
  <c r="V14" i="40" s="1"/>
  <c r="T14" i="40"/>
  <c r="U13" i="40"/>
  <c r="T13" i="40"/>
  <c r="U12" i="40"/>
  <c r="T12" i="40"/>
  <c r="U11" i="40"/>
  <c r="T11" i="40"/>
  <c r="U10" i="40"/>
  <c r="T10" i="40"/>
  <c r="U9" i="40"/>
  <c r="T9" i="40"/>
  <c r="U8" i="40"/>
  <c r="V8" i="40" s="1"/>
  <c r="T8" i="40"/>
  <c r="M23" i="39"/>
  <c r="L23" i="39"/>
  <c r="J23" i="39"/>
  <c r="I23" i="39"/>
  <c r="G23" i="39"/>
  <c r="F23" i="39"/>
  <c r="D23" i="39"/>
  <c r="C23" i="39"/>
  <c r="B23" i="39"/>
  <c r="N22" i="39"/>
  <c r="K22" i="39"/>
  <c r="H22" i="39"/>
  <c r="E22" i="39"/>
  <c r="K21" i="39"/>
  <c r="H21" i="39"/>
  <c r="E21" i="39"/>
  <c r="N19" i="39"/>
  <c r="K19" i="39"/>
  <c r="H19" i="39"/>
  <c r="E19" i="39"/>
  <c r="N18" i="39"/>
  <c r="E18" i="39"/>
  <c r="N17" i="39"/>
  <c r="K17" i="39"/>
  <c r="H17" i="39"/>
  <c r="E17" i="39"/>
  <c r="N16" i="39"/>
  <c r="K16" i="39"/>
  <c r="H16" i="39"/>
  <c r="E16" i="39"/>
  <c r="N14" i="39"/>
  <c r="K14" i="39"/>
  <c r="H14" i="39"/>
  <c r="E14" i="39"/>
  <c r="N13" i="39"/>
  <c r="K13" i="39"/>
  <c r="H13" i="39"/>
  <c r="E13" i="39"/>
  <c r="N12" i="39"/>
  <c r="K12" i="39"/>
  <c r="H12" i="39"/>
  <c r="E12" i="39"/>
  <c r="N11" i="39"/>
  <c r="K11" i="39"/>
  <c r="H11" i="39"/>
  <c r="E11" i="39"/>
  <c r="N10" i="39"/>
  <c r="K10" i="39"/>
  <c r="H10" i="39"/>
  <c r="E10" i="39"/>
  <c r="N9" i="39"/>
  <c r="K9" i="39"/>
  <c r="H9" i="39"/>
  <c r="E9" i="39"/>
  <c r="N8" i="39"/>
  <c r="K8" i="39"/>
  <c r="H8" i="39"/>
  <c r="E8" i="39"/>
  <c r="O24" i="45" l="1"/>
  <c r="O16" i="46"/>
  <c r="P9" i="46"/>
  <c r="V9" i="40"/>
  <c r="V16" i="40"/>
  <c r="V18" i="40"/>
  <c r="P15" i="46"/>
  <c r="P8" i="46"/>
  <c r="P10" i="46"/>
  <c r="N23" i="39"/>
  <c r="H23" i="39"/>
  <c r="E23" i="39"/>
  <c r="V13" i="40"/>
  <c r="P11" i="45"/>
  <c r="P13" i="45"/>
  <c r="P15" i="45"/>
  <c r="P23" i="45"/>
  <c r="P12" i="46"/>
  <c r="N16" i="46"/>
  <c r="K23" i="39"/>
  <c r="P12" i="45"/>
  <c r="P17" i="45"/>
  <c r="P22" i="45"/>
  <c r="P11" i="46"/>
  <c r="P13" i="46"/>
  <c r="P10" i="45"/>
  <c r="P9" i="45"/>
  <c r="P14" i="45"/>
  <c r="P18" i="45"/>
  <c r="P20" i="45"/>
  <c r="E15" i="44"/>
  <c r="Z21" i="43"/>
  <c r="Z16" i="43"/>
  <c r="Z8" i="43"/>
  <c r="Z12" i="43"/>
  <c r="Z14" i="43"/>
  <c r="Z11" i="43"/>
  <c r="Y23" i="43"/>
  <c r="Z9" i="43"/>
  <c r="Z17" i="43"/>
  <c r="Z13" i="43"/>
  <c r="Z10" i="43"/>
  <c r="Z18" i="43"/>
  <c r="X23" i="43"/>
  <c r="Z19" i="43"/>
  <c r="Z22" i="43"/>
  <c r="T23" i="40"/>
  <c r="V11" i="40"/>
  <c r="V19" i="40"/>
  <c r="V22" i="40"/>
  <c r="U23" i="40"/>
  <c r="V10" i="40"/>
  <c r="V12" i="40"/>
  <c r="V21" i="40"/>
  <c r="V8" i="42"/>
  <c r="V10" i="42"/>
  <c r="T21" i="42"/>
  <c r="V15" i="42"/>
  <c r="V11" i="42"/>
  <c r="V17" i="42"/>
  <c r="V19" i="42"/>
  <c r="V12" i="42"/>
  <c r="V14" i="42"/>
  <c r="V9" i="42"/>
  <c r="V16" i="42"/>
  <c r="V18" i="42"/>
  <c r="V13" i="42"/>
  <c r="V20" i="42"/>
  <c r="U21" i="42"/>
  <c r="V7" i="42"/>
  <c r="P16" i="46"/>
  <c r="P19" i="45"/>
  <c r="Q19" i="45" s="1"/>
  <c r="Q24" i="45" s="1"/>
  <c r="N24" i="45"/>
  <c r="O9" i="32"/>
  <c r="P9" i="32"/>
  <c r="O10" i="32"/>
  <c r="P10" i="32"/>
  <c r="Q10" i="32" s="1"/>
  <c r="O11" i="32"/>
  <c r="P11" i="32"/>
  <c r="O12" i="32"/>
  <c r="P12" i="32"/>
  <c r="O13" i="32"/>
  <c r="P13" i="32"/>
  <c r="O14" i="32"/>
  <c r="P14" i="32"/>
  <c r="Q14" i="32" s="1"/>
  <c r="O15" i="32"/>
  <c r="P15" i="32"/>
  <c r="O16" i="32"/>
  <c r="P16" i="32"/>
  <c r="Q16" i="32" s="1"/>
  <c r="O17" i="32"/>
  <c r="P17" i="32"/>
  <c r="O18" i="32"/>
  <c r="P18" i="32"/>
  <c r="O19" i="32"/>
  <c r="P19" i="32"/>
  <c r="P8" i="32"/>
  <c r="O8" i="32"/>
  <c r="N9" i="38"/>
  <c r="O9" i="38"/>
  <c r="N10" i="38"/>
  <c r="O10" i="38"/>
  <c r="P10" i="38" s="1"/>
  <c r="N11" i="38"/>
  <c r="O11" i="38"/>
  <c r="N12" i="38"/>
  <c r="O12" i="38"/>
  <c r="N13" i="38"/>
  <c r="O13" i="38"/>
  <c r="P13" i="38" s="1"/>
  <c r="N14" i="38"/>
  <c r="O14" i="38"/>
  <c r="P14" i="38" s="1"/>
  <c r="N15" i="38"/>
  <c r="O15" i="38"/>
  <c r="P15" i="38" s="1"/>
  <c r="O8" i="38"/>
  <c r="C19" i="35"/>
  <c r="D19" i="35"/>
  <c r="E19" i="35"/>
  <c r="F19" i="35"/>
  <c r="G19" i="35"/>
  <c r="J19" i="35"/>
  <c r="K19" i="35"/>
  <c r="L19" i="35"/>
  <c r="M19" i="35"/>
  <c r="N19" i="35"/>
  <c r="O19" i="35"/>
  <c r="P19" i="35"/>
  <c r="Q19" i="35"/>
  <c r="R19" i="35"/>
  <c r="S19" i="35"/>
  <c r="T19" i="35"/>
  <c r="U19" i="35"/>
  <c r="V19" i="35"/>
  <c r="W19" i="35"/>
  <c r="X19" i="35"/>
  <c r="Y19" i="35"/>
  <c r="B19" i="35"/>
  <c r="Z9" i="35"/>
  <c r="AA9" i="35"/>
  <c r="Z10" i="35"/>
  <c r="AA10" i="35"/>
  <c r="Z11" i="35"/>
  <c r="AA11" i="35"/>
  <c r="Z13" i="35"/>
  <c r="AA13" i="35"/>
  <c r="Z14" i="35"/>
  <c r="AA14" i="35"/>
  <c r="Z15" i="35"/>
  <c r="AA15" i="35"/>
  <c r="Z16" i="35"/>
  <c r="AA16" i="35"/>
  <c r="Z18" i="35"/>
  <c r="AA18" i="35"/>
  <c r="AA8" i="35"/>
  <c r="P11" i="38" l="1"/>
  <c r="V23" i="40"/>
  <c r="Q8" i="32"/>
  <c r="P12" i="38"/>
  <c r="P9" i="38"/>
  <c r="P24" i="45"/>
  <c r="Q11" i="32"/>
  <c r="Q9" i="32"/>
  <c r="Z23" i="43"/>
  <c r="V21" i="42"/>
  <c r="Z19" i="35"/>
  <c r="Q15" i="32"/>
  <c r="Q19" i="32"/>
  <c r="Q18" i="32"/>
  <c r="Q17" i="32"/>
  <c r="Q13" i="32"/>
  <c r="Q12" i="32"/>
  <c r="AA19" i="35"/>
  <c r="AB16" i="35"/>
  <c r="AB13" i="35"/>
  <c r="AB9" i="35"/>
  <c r="AB8" i="35"/>
  <c r="AB10" i="35"/>
  <c r="AB18" i="35"/>
  <c r="AB15" i="35"/>
  <c r="AB14" i="35"/>
  <c r="AB11" i="35"/>
  <c r="N10" i="34"/>
  <c r="O10" i="34"/>
  <c r="N11" i="34"/>
  <c r="O11" i="34"/>
  <c r="N13" i="34"/>
  <c r="O13" i="34"/>
  <c r="N14" i="34"/>
  <c r="O14" i="34"/>
  <c r="N15" i="34"/>
  <c r="O15" i="34"/>
  <c r="P15" i="34" s="1"/>
  <c r="N16" i="34"/>
  <c r="O16" i="34"/>
  <c r="N18" i="34"/>
  <c r="O18" i="34"/>
  <c r="N9" i="34"/>
  <c r="O9" i="34"/>
  <c r="O8" i="34"/>
  <c r="N8" i="34"/>
  <c r="D25" i="33"/>
  <c r="C25" i="33"/>
  <c r="D21" i="33"/>
  <c r="C21" i="33"/>
  <c r="D17" i="33"/>
  <c r="C17" i="33"/>
  <c r="D20" i="32"/>
  <c r="E20" i="32"/>
  <c r="E21" i="32" s="1"/>
  <c r="F20" i="32"/>
  <c r="F21" i="32" s="1"/>
  <c r="G20" i="32"/>
  <c r="G21" i="32" s="1"/>
  <c r="H20" i="32"/>
  <c r="H21" i="32" s="1"/>
  <c r="I20" i="32"/>
  <c r="I21" i="32" s="1"/>
  <c r="J20" i="32"/>
  <c r="J21" i="32" s="1"/>
  <c r="K20" i="32"/>
  <c r="K21" i="32" s="1"/>
  <c r="L20" i="32"/>
  <c r="L21" i="32" s="1"/>
  <c r="M20" i="32"/>
  <c r="M21" i="32" s="1"/>
  <c r="N20" i="32"/>
  <c r="N21" i="32" s="1"/>
  <c r="C20" i="32"/>
  <c r="O11" i="31"/>
  <c r="N11" i="31"/>
  <c r="C19" i="30"/>
  <c r="D19" i="30"/>
  <c r="B19" i="30"/>
  <c r="E9" i="30"/>
  <c r="E10" i="30"/>
  <c r="E11" i="30"/>
  <c r="E13" i="30"/>
  <c r="E14" i="30"/>
  <c r="E15" i="30"/>
  <c r="E16" i="30"/>
  <c r="E18" i="30"/>
  <c r="E8" i="30"/>
  <c r="E21" i="30"/>
  <c r="O17" i="31"/>
  <c r="N17" i="31"/>
  <c r="K8" i="30"/>
  <c r="N10" i="31"/>
  <c r="O10" i="31"/>
  <c r="N12" i="31"/>
  <c r="O12" i="31"/>
  <c r="N14" i="31"/>
  <c r="O14" i="31"/>
  <c r="P14" i="31" s="1"/>
  <c r="N15" i="31"/>
  <c r="O15" i="31"/>
  <c r="N16" i="31"/>
  <c r="O16" i="31"/>
  <c r="N19" i="31"/>
  <c r="O19" i="31"/>
  <c r="O9" i="31"/>
  <c r="N9" i="31"/>
  <c r="L20" i="31"/>
  <c r="M20" i="31"/>
  <c r="K9" i="30"/>
  <c r="K11" i="30"/>
  <c r="K13" i="30"/>
  <c r="K14" i="30"/>
  <c r="K15" i="30"/>
  <c r="K16" i="30"/>
  <c r="K18" i="30"/>
  <c r="H9" i="30"/>
  <c r="H10" i="30"/>
  <c r="H11" i="30"/>
  <c r="H13" i="30"/>
  <c r="H16" i="30"/>
  <c r="H18" i="30"/>
  <c r="H8" i="30"/>
  <c r="M16" i="38"/>
  <c r="L16" i="38"/>
  <c r="K16" i="38"/>
  <c r="J16" i="38"/>
  <c r="I16" i="38"/>
  <c r="H16" i="38"/>
  <c r="G16" i="38"/>
  <c r="F16" i="38"/>
  <c r="E16" i="38"/>
  <c r="D16" i="38"/>
  <c r="C16" i="38"/>
  <c r="B16" i="38"/>
  <c r="N8" i="38"/>
  <c r="P8" i="38" s="1"/>
  <c r="P17" i="31" l="1"/>
  <c r="E19" i="30"/>
  <c r="N16" i="38"/>
  <c r="O16" i="38"/>
  <c r="P16" i="38" s="1"/>
  <c r="C27" i="33"/>
  <c r="D21" i="32"/>
  <c r="P20" i="32"/>
  <c r="C21" i="32"/>
  <c r="O20" i="32"/>
  <c r="AB19" i="35"/>
  <c r="P8" i="34"/>
  <c r="P18" i="34"/>
  <c r="P10" i="34"/>
  <c r="P16" i="34"/>
  <c r="P14" i="34"/>
  <c r="P13" i="34"/>
  <c r="P11" i="34"/>
  <c r="P9" i="34"/>
  <c r="P11" i="31"/>
  <c r="P19" i="31"/>
  <c r="P16" i="31"/>
  <c r="P15" i="31"/>
  <c r="P12" i="31"/>
  <c r="P10" i="31"/>
  <c r="P9" i="31"/>
  <c r="C16" i="25"/>
  <c r="D16" i="25"/>
  <c r="E16" i="25"/>
  <c r="F16" i="25"/>
  <c r="G16" i="25"/>
  <c r="H16" i="25"/>
  <c r="I16" i="25"/>
  <c r="J16" i="25"/>
  <c r="K16" i="25"/>
  <c r="B16" i="25"/>
  <c r="L10" i="25"/>
  <c r="M10" i="25"/>
  <c r="N10" i="25" s="1"/>
  <c r="L11" i="25"/>
  <c r="M11" i="25"/>
  <c r="L12" i="25"/>
  <c r="M12" i="25"/>
  <c r="L13" i="25"/>
  <c r="M13" i="25"/>
  <c r="L14" i="25"/>
  <c r="M14" i="25"/>
  <c r="L15" i="25"/>
  <c r="M15" i="25"/>
  <c r="M9" i="25"/>
  <c r="L9" i="25"/>
  <c r="N9" i="25" l="1"/>
  <c r="Q20" i="32"/>
  <c r="N15" i="25"/>
  <c r="N13" i="25"/>
  <c r="M16" i="25"/>
  <c r="L16" i="25"/>
  <c r="N14" i="25"/>
  <c r="N11" i="25"/>
  <c r="N12" i="25"/>
  <c r="M20" i="36"/>
  <c r="L20" i="36"/>
  <c r="K20" i="36"/>
  <c r="J20" i="36"/>
  <c r="I20" i="36"/>
  <c r="H20" i="36"/>
  <c r="G20" i="36"/>
  <c r="F20" i="36"/>
  <c r="E20" i="36"/>
  <c r="D20" i="36"/>
  <c r="C20" i="36"/>
  <c r="B20" i="36"/>
  <c r="O19" i="36"/>
  <c r="N19" i="36"/>
  <c r="O17" i="36"/>
  <c r="N17" i="36"/>
  <c r="O16" i="36"/>
  <c r="N16" i="36"/>
  <c r="O15" i="36"/>
  <c r="N15" i="36"/>
  <c r="O14" i="36"/>
  <c r="N14" i="36"/>
  <c r="O12" i="36"/>
  <c r="N12" i="36"/>
  <c r="O11" i="36"/>
  <c r="N11" i="36"/>
  <c r="O10" i="36"/>
  <c r="N10" i="36"/>
  <c r="O9" i="36"/>
  <c r="N9" i="36"/>
  <c r="M19" i="34"/>
  <c r="L19" i="34"/>
  <c r="K19" i="34"/>
  <c r="J19" i="34"/>
  <c r="I19" i="34"/>
  <c r="H19" i="34"/>
  <c r="G19" i="34"/>
  <c r="F19" i="34"/>
  <c r="E19" i="34"/>
  <c r="D19" i="34"/>
  <c r="C19" i="34"/>
  <c r="B19" i="34"/>
  <c r="E26" i="33"/>
  <c r="E24" i="33"/>
  <c r="E23" i="33"/>
  <c r="E22" i="33"/>
  <c r="E20" i="33"/>
  <c r="E19" i="33"/>
  <c r="E18" i="33"/>
  <c r="D27" i="33"/>
  <c r="E16" i="33"/>
  <c r="E15" i="33"/>
  <c r="E14" i="33"/>
  <c r="E13" i="33"/>
  <c r="E12" i="33"/>
  <c r="E11" i="33"/>
  <c r="E10" i="33"/>
  <c r="E9" i="33"/>
  <c r="K20" i="31"/>
  <c r="J20" i="31"/>
  <c r="I20" i="31"/>
  <c r="H20" i="31"/>
  <c r="G20" i="31"/>
  <c r="F20" i="31"/>
  <c r="E20" i="31"/>
  <c r="D20" i="31"/>
  <c r="C20" i="31"/>
  <c r="B20" i="31"/>
  <c r="J19" i="30"/>
  <c r="I19" i="30"/>
  <c r="G19" i="30"/>
  <c r="F19" i="30"/>
  <c r="E21" i="33" l="1"/>
  <c r="E25" i="33"/>
  <c r="P11" i="36"/>
  <c r="P14" i="36"/>
  <c r="P12" i="36"/>
  <c r="P15" i="36"/>
  <c r="O19" i="34"/>
  <c r="N19" i="34"/>
  <c r="E17" i="33"/>
  <c r="O20" i="31"/>
  <c r="N20" i="31"/>
  <c r="H19" i="30"/>
  <c r="K19" i="30"/>
  <c r="N16" i="25"/>
  <c r="N20" i="36"/>
  <c r="O20" i="36"/>
  <c r="P17" i="36"/>
  <c r="P19" i="36"/>
  <c r="P9" i="36"/>
  <c r="P16" i="36"/>
  <c r="E27" i="33"/>
  <c r="P10" i="36"/>
  <c r="P20" i="36" l="1"/>
  <c r="P19" i="34"/>
  <c r="P20" i="31"/>
  <c r="G8" i="23" l="1"/>
  <c r="G9" i="23"/>
  <c r="G10" i="23"/>
  <c r="G11" i="23"/>
  <c r="G12" i="23"/>
  <c r="G13" i="23"/>
  <c r="G14" i="23"/>
  <c r="G15" i="23"/>
  <c r="G16" i="23"/>
  <c r="G17" i="23"/>
  <c r="E18" i="23"/>
  <c r="C18" i="23"/>
  <c r="G7" i="23"/>
  <c r="C17" i="26"/>
  <c r="D17" i="26"/>
  <c r="E17" i="26"/>
  <c r="F17" i="26"/>
  <c r="G17" i="26"/>
  <c r="H17" i="26"/>
  <c r="I17" i="26"/>
  <c r="J17" i="26"/>
  <c r="K17" i="26"/>
  <c r="B17" i="26"/>
  <c r="L9" i="26"/>
  <c r="M9" i="26"/>
  <c r="L10" i="26"/>
  <c r="M10" i="26"/>
  <c r="L11" i="26"/>
  <c r="M11" i="26"/>
  <c r="L13" i="26"/>
  <c r="M13" i="26"/>
  <c r="L14" i="26"/>
  <c r="M14" i="26"/>
  <c r="L16" i="26"/>
  <c r="M16" i="26"/>
  <c r="M8" i="26"/>
  <c r="L8" i="26"/>
  <c r="N9" i="29"/>
  <c r="O9" i="29"/>
  <c r="N10" i="29"/>
  <c r="O10" i="29"/>
  <c r="N11" i="29"/>
  <c r="O11" i="29"/>
  <c r="N12" i="29"/>
  <c r="O12" i="29"/>
  <c r="N13" i="29"/>
  <c r="O13" i="29"/>
  <c r="N14" i="29"/>
  <c r="O14" i="29"/>
  <c r="N15" i="29"/>
  <c r="O15" i="29"/>
  <c r="O8" i="29"/>
  <c r="N8" i="29"/>
  <c r="C17" i="28"/>
  <c r="D17" i="28"/>
  <c r="E17" i="28"/>
  <c r="F17" i="28"/>
  <c r="G17" i="28"/>
  <c r="H17" i="28"/>
  <c r="I17" i="28"/>
  <c r="J17" i="28"/>
  <c r="K17" i="28"/>
  <c r="L17" i="28"/>
  <c r="M17" i="28"/>
  <c r="B17" i="28"/>
  <c r="C16" i="29"/>
  <c r="D16" i="29"/>
  <c r="E16" i="29"/>
  <c r="F16" i="29"/>
  <c r="G16" i="29"/>
  <c r="H16" i="29"/>
  <c r="I16" i="29"/>
  <c r="J16" i="29"/>
  <c r="K16" i="29"/>
  <c r="L16" i="29"/>
  <c r="N16" i="29" s="1"/>
  <c r="M16" i="29"/>
  <c r="B16" i="29"/>
  <c r="N9" i="28"/>
  <c r="O9" i="28"/>
  <c r="N10" i="28"/>
  <c r="O10" i="28"/>
  <c r="N11" i="28"/>
  <c r="O11" i="28"/>
  <c r="N13" i="28"/>
  <c r="O13" i="28"/>
  <c r="N14" i="28"/>
  <c r="O14" i="28"/>
  <c r="N16" i="28"/>
  <c r="O16" i="28"/>
  <c r="O8" i="28"/>
  <c r="N8" i="28"/>
  <c r="C17" i="27"/>
  <c r="D17" i="27"/>
  <c r="E17" i="27"/>
  <c r="F17" i="27"/>
  <c r="G17" i="27"/>
  <c r="H17" i="27"/>
  <c r="I17" i="27"/>
  <c r="J17" i="27"/>
  <c r="K17" i="27"/>
  <c r="L17" i="27"/>
  <c r="M17" i="27"/>
  <c r="N17" i="27"/>
  <c r="O17" i="27"/>
  <c r="P17" i="27"/>
  <c r="Q17" i="27"/>
  <c r="R17" i="27"/>
  <c r="S17" i="27"/>
  <c r="B17" i="27"/>
  <c r="U14" i="27"/>
  <c r="T14" i="27"/>
  <c r="T9" i="27"/>
  <c r="U9" i="27"/>
  <c r="T10" i="27"/>
  <c r="U10" i="27"/>
  <c r="T11" i="27"/>
  <c r="U11" i="27"/>
  <c r="T13" i="27"/>
  <c r="U13" i="27"/>
  <c r="T16" i="27"/>
  <c r="U16" i="27"/>
  <c r="U8" i="27"/>
  <c r="T8" i="27"/>
  <c r="C17" i="24"/>
  <c r="D17" i="24"/>
  <c r="E17" i="24"/>
  <c r="F17" i="24"/>
  <c r="G17" i="24"/>
  <c r="H17" i="24"/>
  <c r="I17" i="24"/>
  <c r="J17" i="24"/>
  <c r="K17" i="24"/>
  <c r="B17" i="24"/>
  <c r="L9" i="24"/>
  <c r="M9" i="24"/>
  <c r="L10" i="24"/>
  <c r="M10" i="24"/>
  <c r="L11" i="24"/>
  <c r="M11" i="24"/>
  <c r="L13" i="24"/>
  <c r="M13" i="24"/>
  <c r="L14" i="24"/>
  <c r="M14" i="24"/>
  <c r="L16" i="24"/>
  <c r="M16" i="24"/>
  <c r="M8" i="24"/>
  <c r="L8" i="24"/>
  <c r="D17" i="22"/>
  <c r="E17" i="22"/>
  <c r="F17" i="22"/>
  <c r="G17" i="22"/>
  <c r="H17" i="22"/>
  <c r="I17" i="22"/>
  <c r="J17" i="22"/>
  <c r="K17" i="22"/>
  <c r="L17" i="22"/>
  <c r="M17" i="22"/>
  <c r="N17" i="22"/>
  <c r="O17" i="22"/>
  <c r="P17" i="22"/>
  <c r="C17" i="22"/>
  <c r="Q9" i="22"/>
  <c r="R9" i="22"/>
  <c r="Q10" i="22"/>
  <c r="R10" i="22"/>
  <c r="Q11" i="22"/>
  <c r="R11" i="22"/>
  <c r="Q13" i="22"/>
  <c r="R13" i="22"/>
  <c r="Q14" i="22"/>
  <c r="R14" i="22"/>
  <c r="Q16" i="22"/>
  <c r="R16" i="22"/>
  <c r="R8" i="22"/>
  <c r="Q8" i="22"/>
  <c r="L9" i="21"/>
  <c r="L10" i="21"/>
  <c r="L11" i="21"/>
  <c r="L13" i="21"/>
  <c r="L14" i="21"/>
  <c r="L16" i="21"/>
  <c r="L8" i="21"/>
  <c r="I9" i="21"/>
  <c r="I10" i="21"/>
  <c r="I11" i="21"/>
  <c r="I13" i="21"/>
  <c r="I14" i="21"/>
  <c r="I16" i="21"/>
  <c r="I8" i="21"/>
  <c r="F9" i="21"/>
  <c r="F10" i="21"/>
  <c r="F11" i="21"/>
  <c r="F13" i="21"/>
  <c r="F14" i="21"/>
  <c r="F16" i="21"/>
  <c r="F8" i="21"/>
  <c r="P8" i="29" l="1"/>
  <c r="O17" i="28"/>
  <c r="P13" i="29"/>
  <c r="P9" i="29"/>
  <c r="O16" i="29"/>
  <c r="P16" i="29" s="1"/>
  <c r="Q17" i="22"/>
  <c r="S9" i="22"/>
  <c r="N9" i="24"/>
  <c r="V8" i="27"/>
  <c r="P15" i="29"/>
  <c r="P11" i="29"/>
  <c r="N13" i="24"/>
  <c r="U17" i="27"/>
  <c r="P14" i="29"/>
  <c r="P12" i="29"/>
  <c r="P10" i="29"/>
  <c r="L17" i="26"/>
  <c r="N14" i="26"/>
  <c r="N11" i="26"/>
  <c r="P8" i="28"/>
  <c r="N17" i="28"/>
  <c r="V14" i="27"/>
  <c r="T17" i="27"/>
  <c r="M17" i="26"/>
  <c r="N8" i="24"/>
  <c r="S8" i="22"/>
  <c r="M17" i="24"/>
  <c r="L17" i="24"/>
  <c r="S13" i="22"/>
  <c r="R17" i="22"/>
  <c r="G18" i="23"/>
  <c r="N16" i="26"/>
  <c r="N10" i="26"/>
  <c r="N8" i="26"/>
  <c r="N9" i="26"/>
  <c r="N13" i="26"/>
  <c r="P16" i="28"/>
  <c r="P9" i="28"/>
  <c r="P14" i="28"/>
  <c r="P13" i="28"/>
  <c r="P11" i="28"/>
  <c r="P10" i="28"/>
  <c r="V16" i="27"/>
  <c r="V13" i="27"/>
  <c r="V11" i="27"/>
  <c r="V10" i="27"/>
  <c r="V9" i="27"/>
  <c r="N16" i="24"/>
  <c r="N14" i="24"/>
  <c r="N11" i="24"/>
  <c r="N10" i="24"/>
  <c r="S16" i="22"/>
  <c r="S14" i="22"/>
  <c r="S11" i="22"/>
  <c r="S10" i="22"/>
  <c r="C17" i="21"/>
  <c r="D17" i="21"/>
  <c r="E17" i="21"/>
  <c r="F17" i="21"/>
  <c r="G17" i="21"/>
  <c r="H17" i="21"/>
  <c r="J17" i="21"/>
  <c r="K17" i="21"/>
  <c r="B17" i="21"/>
  <c r="D10" i="11"/>
  <c r="D11" i="11"/>
  <c r="D12" i="11"/>
  <c r="D13" i="11"/>
  <c r="D14" i="11"/>
  <c r="D15" i="11"/>
  <c r="D16" i="11"/>
  <c r="D17" i="11"/>
  <c r="D18" i="11"/>
  <c r="D19" i="11"/>
  <c r="D20" i="11"/>
  <c r="D21" i="11"/>
  <c r="D22" i="11"/>
  <c r="D23" i="11"/>
  <c r="D9" i="11"/>
  <c r="C24" i="11"/>
  <c r="B24" i="11"/>
  <c r="O8" i="9"/>
  <c r="O9" i="9"/>
  <c r="O10" i="9"/>
  <c r="O11" i="9"/>
  <c r="O12" i="9"/>
  <c r="O13" i="9"/>
  <c r="O14" i="9"/>
  <c r="O15" i="9"/>
  <c r="N9" i="9"/>
  <c r="N10" i="9"/>
  <c r="N11" i="9"/>
  <c r="N12" i="9"/>
  <c r="N13" i="9"/>
  <c r="N14" i="9"/>
  <c r="N15" i="9"/>
  <c r="N8" i="9"/>
  <c r="C10" i="8"/>
  <c r="D10" i="8"/>
  <c r="E10" i="8"/>
  <c r="F10" i="8"/>
  <c r="G10" i="8"/>
  <c r="H10" i="8"/>
  <c r="I10" i="8"/>
  <c r="J10" i="8"/>
  <c r="K10" i="8"/>
  <c r="L10" i="8"/>
  <c r="M10" i="8"/>
  <c r="N10" i="8"/>
  <c r="O10" i="8"/>
  <c r="P10" i="8"/>
  <c r="B10" i="8"/>
  <c r="K16" i="9"/>
  <c r="L16" i="9"/>
  <c r="M16" i="9"/>
  <c r="P16" i="9"/>
  <c r="C16" i="9"/>
  <c r="D16" i="9"/>
  <c r="E16" i="9"/>
  <c r="F16" i="9"/>
  <c r="G16" i="9"/>
  <c r="H16" i="9"/>
  <c r="I16" i="9"/>
  <c r="J16" i="9"/>
  <c r="B16" i="9"/>
  <c r="C10" i="7"/>
  <c r="D10" i="7"/>
  <c r="E10" i="7"/>
  <c r="F10" i="7"/>
  <c r="G10" i="7"/>
  <c r="H10" i="7"/>
  <c r="I10" i="7"/>
  <c r="J10" i="7"/>
  <c r="K10" i="7"/>
  <c r="L10" i="7"/>
  <c r="M10" i="7"/>
  <c r="N10" i="7"/>
  <c r="O10" i="7"/>
  <c r="P10" i="7"/>
  <c r="Q10" i="7"/>
  <c r="R10" i="7"/>
  <c r="S10" i="7"/>
  <c r="B10" i="7"/>
  <c r="D25" i="3"/>
  <c r="B25" i="3"/>
  <c r="D24" i="11" l="1"/>
  <c r="O16" i="9"/>
  <c r="V17" i="27"/>
  <c r="N16" i="9"/>
  <c r="P17" i="28"/>
  <c r="N17" i="26"/>
  <c r="S17" i="22"/>
  <c r="N17" i="24"/>
  <c r="I17" i="21"/>
  <c r="L17" i="21"/>
  <c r="B24" i="19" l="1"/>
  <c r="D55" i="18"/>
  <c r="C55" i="18"/>
  <c r="B55" i="18"/>
  <c r="G23" i="17"/>
  <c r="F23" i="17"/>
  <c r="E23" i="17"/>
  <c r="D23" i="17"/>
  <c r="C23" i="17"/>
  <c r="B23" i="17"/>
  <c r="D23" i="16"/>
  <c r="C23" i="16"/>
  <c r="B23" i="16"/>
  <c r="G23" i="15"/>
  <c r="F23" i="15"/>
  <c r="E23" i="15"/>
  <c r="D23" i="15"/>
  <c r="C23" i="15"/>
  <c r="B23" i="15"/>
  <c r="C23" i="13"/>
  <c r="B23" i="13"/>
  <c r="E23" i="12"/>
  <c r="D23" i="12"/>
  <c r="C23" i="12"/>
  <c r="B23" i="12"/>
  <c r="J21" i="15" l="1"/>
  <c r="J17" i="15"/>
  <c r="J20" i="15"/>
  <c r="J19" i="15"/>
  <c r="J22" i="15"/>
  <c r="J16" i="15"/>
  <c r="J18" i="15"/>
  <c r="T9" i="7"/>
  <c r="V9" i="7" s="1"/>
  <c r="U9" i="7"/>
  <c r="U8" i="7"/>
  <c r="U10" i="7" s="1"/>
  <c r="T8" i="7"/>
  <c r="T10" i="7" l="1"/>
  <c r="V8" i="7"/>
  <c r="V10" i="7" s="1"/>
  <c r="J23" i="15"/>
  <c r="F9" i="3"/>
  <c r="F7" i="3"/>
  <c r="F8" i="3"/>
  <c r="F24" i="3"/>
  <c r="F22" i="3"/>
  <c r="F17" i="3"/>
  <c r="F23" i="3"/>
  <c r="F21" i="3"/>
  <c r="F15" i="3"/>
  <c r="F16" i="3"/>
  <c r="F19" i="3"/>
  <c r="F20" i="3"/>
  <c r="F13" i="3"/>
  <c r="F18" i="3"/>
  <c r="F11" i="3"/>
  <c r="F12" i="3"/>
  <c r="F14" i="3"/>
  <c r="F10" i="3"/>
  <c r="K10" i="1"/>
  <c r="J10" i="1"/>
  <c r="H10" i="1"/>
  <c r="G10" i="1"/>
  <c r="E10" i="1"/>
  <c r="D10" i="1"/>
  <c r="C10" i="1"/>
  <c r="B10" i="1"/>
  <c r="L9" i="1"/>
  <c r="I9" i="1"/>
  <c r="F9" i="1"/>
  <c r="L8" i="1"/>
  <c r="I8" i="1"/>
  <c r="F8" i="1"/>
  <c r="I10" i="1" l="1"/>
  <c r="F25" i="3"/>
  <c r="L10" i="1"/>
  <c r="F10" i="1"/>
</calcChain>
</file>

<file path=xl/sharedStrings.xml><?xml version="1.0" encoding="utf-8"?>
<sst xmlns="http://schemas.openxmlformats.org/spreadsheetml/2006/main" count="4078" uniqueCount="752">
  <si>
    <t>جدول( 26)</t>
  </si>
  <si>
    <t xml:space="preserve">المحافظة </t>
  </si>
  <si>
    <t xml:space="preserve">عدد الوحدات </t>
  </si>
  <si>
    <t>السعة</t>
  </si>
  <si>
    <t xml:space="preserve"> الموجودون</t>
  </si>
  <si>
    <t>الداخلون</t>
  </si>
  <si>
    <t>المغادرون</t>
  </si>
  <si>
    <t>Governorate</t>
  </si>
  <si>
    <t xml:space="preserve">Residents </t>
  </si>
  <si>
    <t>Enrolled</t>
  </si>
  <si>
    <t>Departures</t>
  </si>
  <si>
    <t>ذ</t>
  </si>
  <si>
    <t>أ</t>
  </si>
  <si>
    <t>مج</t>
  </si>
  <si>
    <t>No.units</t>
  </si>
  <si>
    <t>Capacity</t>
  </si>
  <si>
    <t>M</t>
  </si>
  <si>
    <t>F</t>
  </si>
  <si>
    <t>T</t>
  </si>
  <si>
    <t>بغداد</t>
  </si>
  <si>
    <t>Baghdad</t>
  </si>
  <si>
    <t>كربلاء</t>
  </si>
  <si>
    <t>Kerbala</t>
  </si>
  <si>
    <t>المجموع</t>
  </si>
  <si>
    <t>Total</t>
  </si>
  <si>
    <t xml:space="preserve">                                                                                                                                                                                                                                                                                                                                                                                                                                                                                                                                                                                                                                                                                                                                                                                                                                                                                                                                                                                                                                                                                                                                                                                                                                                                                                                                                                                                                                                                                                                                                                                                                                                                                                                                                                                                                                                                                                                                                                                                                                                                                                                                                                                                                                                                                                                                                                   </t>
  </si>
  <si>
    <t>جدول(27)</t>
  </si>
  <si>
    <t>Table (27)</t>
  </si>
  <si>
    <t>المحافظة</t>
  </si>
  <si>
    <t>اقل من 5</t>
  </si>
  <si>
    <t>70 فأكثر</t>
  </si>
  <si>
    <t xml:space="preserve">المجموع </t>
  </si>
  <si>
    <t xml:space="preserve"> total</t>
  </si>
  <si>
    <t>جدول(28)</t>
  </si>
  <si>
    <t>الجنس                sex</t>
  </si>
  <si>
    <t xml:space="preserve">نينوى </t>
  </si>
  <si>
    <t>Nineveh</t>
  </si>
  <si>
    <t>صلاح الدين</t>
  </si>
  <si>
    <t>Salah-Aldeen</t>
  </si>
  <si>
    <t>كركوك</t>
  </si>
  <si>
    <t>Kirkuk</t>
  </si>
  <si>
    <t xml:space="preserve">ديالى </t>
  </si>
  <si>
    <t>Diyala</t>
  </si>
  <si>
    <t xml:space="preserve">بغداد </t>
  </si>
  <si>
    <t xml:space="preserve">الانبار </t>
  </si>
  <si>
    <t>Al-Anbar</t>
  </si>
  <si>
    <t>بابل</t>
  </si>
  <si>
    <t>Babylon</t>
  </si>
  <si>
    <t xml:space="preserve">كربلاء </t>
  </si>
  <si>
    <t>Kerbela</t>
  </si>
  <si>
    <t xml:space="preserve">النجف </t>
  </si>
  <si>
    <t>Al-Najaf</t>
  </si>
  <si>
    <t>القادسية</t>
  </si>
  <si>
    <t>Al-Qadesyia</t>
  </si>
  <si>
    <t>المثنى</t>
  </si>
  <si>
    <t>Al-muthanna</t>
  </si>
  <si>
    <t>ذي قار</t>
  </si>
  <si>
    <t>Thi-Qar</t>
  </si>
  <si>
    <t>واسط</t>
  </si>
  <si>
    <t>Wasit</t>
  </si>
  <si>
    <t xml:space="preserve">ميسان </t>
  </si>
  <si>
    <t xml:space="preserve">البصرة </t>
  </si>
  <si>
    <t>Al-Basrah</t>
  </si>
  <si>
    <t xml:space="preserve">دهوك </t>
  </si>
  <si>
    <t>Duhouk</t>
  </si>
  <si>
    <t xml:space="preserve">اربيل </t>
  </si>
  <si>
    <t>Erbil</t>
  </si>
  <si>
    <t xml:space="preserve">السليمانية </t>
  </si>
  <si>
    <t>Sulaimaniya</t>
  </si>
  <si>
    <t>البصرة</t>
  </si>
  <si>
    <t>اخرى</t>
  </si>
  <si>
    <t>Other</t>
  </si>
  <si>
    <t>Table (31)</t>
  </si>
  <si>
    <t xml:space="preserve"> 70فأكثر</t>
  </si>
  <si>
    <t>Table (32)</t>
  </si>
  <si>
    <t>بناءاً على طلبه</t>
  </si>
  <si>
    <t>تسليم الى اسرته</t>
  </si>
  <si>
    <t xml:space="preserve">وفاة </t>
  </si>
  <si>
    <t>هروب وتسرب</t>
  </si>
  <si>
    <t>أخرى</t>
  </si>
  <si>
    <t>Delivered to his or her family</t>
  </si>
  <si>
    <t>Dismissal decision</t>
  </si>
  <si>
    <t>Death</t>
  </si>
  <si>
    <t>Escape or slipping</t>
  </si>
  <si>
    <t>جدول(33)</t>
  </si>
  <si>
    <t>Table (33)</t>
  </si>
  <si>
    <t>ابتدائية</t>
  </si>
  <si>
    <t>متوسطة</t>
  </si>
  <si>
    <t>اعدادية</t>
  </si>
  <si>
    <t>دبلوم</t>
  </si>
  <si>
    <t>بكالوريوس</t>
  </si>
  <si>
    <t>Primary</t>
  </si>
  <si>
    <t>Intermediate</t>
  </si>
  <si>
    <t>Preparatory</t>
  </si>
  <si>
    <t>Diploma</t>
  </si>
  <si>
    <t>Bachelor</t>
  </si>
  <si>
    <t>جدول(34)</t>
  </si>
  <si>
    <t>Table (34)</t>
  </si>
  <si>
    <t>اقل من5</t>
  </si>
  <si>
    <t>less than5</t>
  </si>
  <si>
    <t>9_5</t>
  </si>
  <si>
    <t xml:space="preserve">قطع علاقة </t>
  </si>
  <si>
    <t>انقطاع بطلب</t>
  </si>
  <si>
    <t xml:space="preserve">مرض </t>
  </si>
  <si>
    <t>يسلم الى وحدة او دار حكومي مختص</t>
  </si>
  <si>
    <t>Number of current employees in Hanan nursing houses of  disabled by certificate,governorate and sex for 2019</t>
  </si>
  <si>
    <t xml:space="preserve">شهادات عليا </t>
  </si>
  <si>
    <t>المدير والمعاون</t>
  </si>
  <si>
    <t xml:space="preserve">باحث ومرشد اجتماعي </t>
  </si>
  <si>
    <t>المدرب</t>
  </si>
  <si>
    <t xml:space="preserve">موظف الادارة </t>
  </si>
  <si>
    <t xml:space="preserve">موظف الخدمات </t>
  </si>
  <si>
    <t>معين</t>
  </si>
  <si>
    <t xml:space="preserve">كادر طبي اوصحي </t>
  </si>
  <si>
    <t>شهادات عليا</t>
  </si>
  <si>
    <t xml:space="preserve">العنوان الوظيفي </t>
  </si>
  <si>
    <t>جدول( 47  )</t>
  </si>
  <si>
    <t>Table (47)</t>
  </si>
  <si>
    <t>دائرة الرعاية الاجتماعية (للرجال)</t>
  </si>
  <si>
    <t>دائرة الرعاية الاجتماعية (للمرأة )</t>
  </si>
  <si>
    <t>Social care office (M)</t>
  </si>
  <si>
    <t xml:space="preserve">عدد المستفيدين </t>
  </si>
  <si>
    <t>عدد المستفيدات</t>
  </si>
  <si>
    <t>عدد المستفيدين والمستفيدات</t>
  </si>
  <si>
    <t>Number of beneficiaries (M)</t>
  </si>
  <si>
    <t>نينوى</t>
  </si>
  <si>
    <t>ديالى</t>
  </si>
  <si>
    <t>الانبار</t>
  </si>
  <si>
    <t>النجف</t>
  </si>
  <si>
    <t>ميسان</t>
  </si>
  <si>
    <t>المبلغ المصروف الدفعة الاولى (بالالف دينار)</t>
  </si>
  <si>
    <t>المبلغ المصروف الدفعة الثانية (بالالف دينار)</t>
  </si>
  <si>
    <t>للرجل</t>
  </si>
  <si>
    <t>للمرأة</t>
  </si>
  <si>
    <t>for Man</t>
  </si>
  <si>
    <t>for Woman</t>
  </si>
  <si>
    <t>المبلغ المصروف الدفعة الثالثة (بالالف دينار)</t>
  </si>
  <si>
    <t>المبلغ المصروف الدفعة الرابعة (بالالف دينار)</t>
  </si>
  <si>
    <t>المبلغ المصروف الدفعة الخامسة (بالالف دينار)</t>
  </si>
  <si>
    <t>المبلغ المصروف الدفعة السادسة (بالالف دينار)</t>
  </si>
  <si>
    <t>المبلغ المصروف الكلي (بالالف دينار)</t>
  </si>
  <si>
    <t>Amount spent at the fifth payment (ID Thousand)</t>
  </si>
  <si>
    <t>Amount spent at the sixth payment (ID Thousand)</t>
  </si>
  <si>
    <t>Amount spent at the total payments (ID Thousand)</t>
  </si>
  <si>
    <t xml:space="preserve">مج         </t>
  </si>
  <si>
    <t>المعاق           Disabled</t>
  </si>
  <si>
    <t>المعين         Assigner</t>
  </si>
  <si>
    <t xml:space="preserve">T </t>
  </si>
  <si>
    <t>الفئة العمرية</t>
  </si>
  <si>
    <t>Age group</t>
  </si>
  <si>
    <t>1 - 5</t>
  </si>
  <si>
    <t>6 - 10</t>
  </si>
  <si>
    <t>11- 15</t>
  </si>
  <si>
    <t>16 - 20</t>
  </si>
  <si>
    <t>21 - 25</t>
  </si>
  <si>
    <t>26 - 30</t>
  </si>
  <si>
    <t>31 - 35</t>
  </si>
  <si>
    <t>36 - 40</t>
  </si>
  <si>
    <t>41 - 45</t>
  </si>
  <si>
    <t>46 - 50</t>
  </si>
  <si>
    <t>51 - 55</t>
  </si>
  <si>
    <t>56 - 60</t>
  </si>
  <si>
    <t>61 - 65</t>
  </si>
  <si>
    <t>66 - 70</t>
  </si>
  <si>
    <t>70 &amp; more</t>
  </si>
  <si>
    <t xml:space="preserve">المعاق         Disabled   </t>
  </si>
  <si>
    <t>المعين          Assigner</t>
  </si>
  <si>
    <t>الوزارة</t>
  </si>
  <si>
    <t>Ministry</t>
  </si>
  <si>
    <t>مجلس الوزراء</t>
  </si>
  <si>
    <t>Cabinet council</t>
  </si>
  <si>
    <t>مجلس النواب</t>
  </si>
  <si>
    <t>Parliament</t>
  </si>
  <si>
    <t>العمل والشؤون الاجتماعية</t>
  </si>
  <si>
    <t>Labor &amp; social affairs</t>
  </si>
  <si>
    <t>التربية</t>
  </si>
  <si>
    <t>Education</t>
  </si>
  <si>
    <t>التعليم</t>
  </si>
  <si>
    <t>Higher education</t>
  </si>
  <si>
    <t>العلوم</t>
  </si>
  <si>
    <t>Sciences</t>
  </si>
  <si>
    <t>الصحة</t>
  </si>
  <si>
    <t>Health</t>
  </si>
  <si>
    <t>الصناعة والمعادن</t>
  </si>
  <si>
    <t>Industry &amp; Mineral</t>
  </si>
  <si>
    <t>الاتصالات</t>
  </si>
  <si>
    <t>Communication</t>
  </si>
  <si>
    <t>الكهرباء</t>
  </si>
  <si>
    <t>electricity</t>
  </si>
  <si>
    <t>النفط</t>
  </si>
  <si>
    <t>Petroleum</t>
  </si>
  <si>
    <t>الداخلية</t>
  </si>
  <si>
    <t>Interior affairs</t>
  </si>
  <si>
    <t>الدفاع</t>
  </si>
  <si>
    <t>Defense</t>
  </si>
  <si>
    <t>المالية</t>
  </si>
  <si>
    <t>Financial</t>
  </si>
  <si>
    <t>البلديات</t>
  </si>
  <si>
    <t>Municipalizes</t>
  </si>
  <si>
    <t>الاسكان</t>
  </si>
  <si>
    <t>Accommodation</t>
  </si>
  <si>
    <t>السياحة</t>
  </si>
  <si>
    <t>Tourism</t>
  </si>
  <si>
    <t>الموارد المائية</t>
  </si>
  <si>
    <t>Wateriness resources</t>
  </si>
  <si>
    <t>الطرق والجسور</t>
  </si>
  <si>
    <t>Roads &amp; birdges</t>
  </si>
  <si>
    <t>المواصلات</t>
  </si>
  <si>
    <t>Transportation</t>
  </si>
  <si>
    <t>الهجرة</t>
  </si>
  <si>
    <t>Migration</t>
  </si>
  <si>
    <t>الرياضة والشباب</t>
  </si>
  <si>
    <t>Sports &amp; Youth</t>
  </si>
  <si>
    <t>الزراعة</t>
  </si>
  <si>
    <t>Agriculture</t>
  </si>
  <si>
    <t>الثقافة</t>
  </si>
  <si>
    <t>Culture</t>
  </si>
  <si>
    <t>التخطيط</t>
  </si>
  <si>
    <t>Planning</t>
  </si>
  <si>
    <t>العدل</t>
  </si>
  <si>
    <t>Justice</t>
  </si>
  <si>
    <t>التجارة</t>
  </si>
  <si>
    <t>Trade</t>
  </si>
  <si>
    <t>الامن الوطني</t>
  </si>
  <si>
    <t>National Security</t>
  </si>
  <si>
    <t>امانة بغداد</t>
  </si>
  <si>
    <t>Baghdad custody</t>
  </si>
  <si>
    <t>الوقف الشيعي</t>
  </si>
  <si>
    <t xml:space="preserve"> Al shaii Entail</t>
  </si>
  <si>
    <t>الوقف السني</t>
  </si>
  <si>
    <t xml:space="preserve"> Al sunni Entail</t>
  </si>
  <si>
    <t>هيئة الاستثمار</t>
  </si>
  <si>
    <t>Investment commission</t>
  </si>
  <si>
    <t>البيئة</t>
  </si>
  <si>
    <t>Environment</t>
  </si>
  <si>
    <t>مؤسسة الشهداء</t>
  </si>
  <si>
    <t>Martyr institution</t>
  </si>
  <si>
    <t>Al shaii Entail</t>
  </si>
  <si>
    <t>Al ssunni Entail</t>
  </si>
  <si>
    <t>مجالس المحافظات</t>
  </si>
  <si>
    <t>Governorates councils</t>
  </si>
  <si>
    <t xml:space="preserve">ديوان اوقاف الديانات </t>
  </si>
  <si>
    <t xml:space="preserve">مجلس القضاء الاعلى </t>
  </si>
  <si>
    <t xml:space="preserve">هيئة الضرائب </t>
  </si>
  <si>
    <t xml:space="preserve">المصرف العقاري </t>
  </si>
  <si>
    <t xml:space="preserve">Agriculture Bank </t>
  </si>
  <si>
    <t xml:space="preserve">حقوق الانسان </t>
  </si>
  <si>
    <t>جهاز المخابرات</t>
  </si>
  <si>
    <t>Counterintelligence system</t>
  </si>
  <si>
    <t>مؤسسة السجناء</t>
  </si>
  <si>
    <t>Prisoners institution</t>
  </si>
  <si>
    <t>جدول  ( 17)</t>
  </si>
  <si>
    <t>Presents</t>
  </si>
  <si>
    <t xml:space="preserve">Enrolled kids </t>
  </si>
  <si>
    <t>جدول(18)</t>
  </si>
  <si>
    <t>Table (18)</t>
  </si>
  <si>
    <t>أقل من 40</t>
  </si>
  <si>
    <t>50-40</t>
  </si>
  <si>
    <t>60-50</t>
  </si>
  <si>
    <t>70-60</t>
  </si>
  <si>
    <t>70-</t>
  </si>
  <si>
    <t>75-</t>
  </si>
  <si>
    <t>less than40</t>
  </si>
  <si>
    <t>جدول(19)</t>
  </si>
  <si>
    <t>Table (19)</t>
  </si>
  <si>
    <t>الحالة العلمية</t>
  </si>
  <si>
    <t>الجنس                   sex</t>
  </si>
  <si>
    <t xml:space="preserve">مج         T </t>
  </si>
  <si>
    <t xml:space="preserve">Educational status </t>
  </si>
  <si>
    <t>ذ           M</t>
  </si>
  <si>
    <t xml:space="preserve">أ         F   </t>
  </si>
  <si>
    <t>امي</t>
  </si>
  <si>
    <t>illiterate</t>
  </si>
  <si>
    <t>يقرأ ويكتب</t>
  </si>
  <si>
    <t>Read and write</t>
  </si>
  <si>
    <t>دبلوم عالي</t>
  </si>
  <si>
    <t>High diploma</t>
  </si>
  <si>
    <t>ماجستير</t>
  </si>
  <si>
    <t>Master</t>
  </si>
  <si>
    <t>دكتوراه</t>
  </si>
  <si>
    <t>Doctorate</t>
  </si>
  <si>
    <t>جدول(20)</t>
  </si>
  <si>
    <t>Table (20)</t>
  </si>
  <si>
    <t xml:space="preserve"> المحافظة</t>
  </si>
  <si>
    <t>أعزب</t>
  </si>
  <si>
    <t>متزوج</t>
  </si>
  <si>
    <t>مطلق</t>
  </si>
  <si>
    <t>أرمل</t>
  </si>
  <si>
    <t>Single</t>
  </si>
  <si>
    <t>Married</t>
  </si>
  <si>
    <t>Divorced</t>
  </si>
  <si>
    <t>Widower</t>
  </si>
  <si>
    <t>Separated</t>
  </si>
  <si>
    <t>ا</t>
  </si>
  <si>
    <t>جدول(21)</t>
  </si>
  <si>
    <t>Table (21)</t>
  </si>
  <si>
    <t xml:space="preserve">سبب التواجد </t>
  </si>
  <si>
    <t xml:space="preserve"> اقل من40 </t>
  </si>
  <si>
    <t>Reason of existence</t>
  </si>
  <si>
    <t>العجز بسبب العوق</t>
  </si>
  <si>
    <t>Disabled</t>
  </si>
  <si>
    <t>العجز بسبب الشيخوخة</t>
  </si>
  <si>
    <t>Aged</t>
  </si>
  <si>
    <t>مرض مزمن</t>
  </si>
  <si>
    <t>Chronic disease</t>
  </si>
  <si>
    <t>عدم وجود معيل</t>
  </si>
  <si>
    <t>No supporter</t>
  </si>
  <si>
    <t>رغبة الاهل</t>
  </si>
  <si>
    <t>التسول</t>
  </si>
  <si>
    <t>جدول(22)</t>
  </si>
  <si>
    <t>Table (22)</t>
  </si>
  <si>
    <t>اقل من 40</t>
  </si>
  <si>
    <t>less than 40</t>
  </si>
  <si>
    <t xml:space="preserve"> more than 70</t>
  </si>
  <si>
    <t>مجموع</t>
  </si>
  <si>
    <t>جدول(23)</t>
  </si>
  <si>
    <t>Table (23)</t>
  </si>
  <si>
    <t>وفاة</t>
  </si>
  <si>
    <t>سوء سلوك</t>
  </si>
  <si>
    <t xml:space="preserve">أخرى </t>
  </si>
  <si>
    <t>Dismissal by a decision</t>
  </si>
  <si>
    <t>Discontinuity by demand</t>
  </si>
  <si>
    <t>Bad behavior</t>
  </si>
  <si>
    <t>عدد العاملين الموجودين في دور رعاية المسنين  حسب الشهادة والمحافظة والجنس لسنة 2019</t>
  </si>
  <si>
    <t>Number of current employees  in nursing houses of old by certificate, governorate and sex for 2019</t>
  </si>
  <si>
    <t>جدول(24)</t>
  </si>
  <si>
    <t>Table (24)</t>
  </si>
  <si>
    <t>جدول(25)</t>
  </si>
  <si>
    <t xml:space="preserve"> (25) Table </t>
  </si>
  <si>
    <t>المدير   والمعاون</t>
  </si>
  <si>
    <t xml:space="preserve">كادر طبي او صحي </t>
  </si>
  <si>
    <t xml:space="preserve">اخرى </t>
  </si>
  <si>
    <t>Higher degrees</t>
  </si>
  <si>
    <t>Director and associate</t>
  </si>
  <si>
    <t>Social researcher and guide</t>
  </si>
  <si>
    <t>Administration employee</t>
  </si>
  <si>
    <t>Recommended medical staff</t>
  </si>
  <si>
    <t>Others</t>
  </si>
  <si>
    <t>Interrupted dials</t>
  </si>
  <si>
    <t>Illness</t>
  </si>
  <si>
    <t>Handed over to a specialized government unit or house</t>
  </si>
  <si>
    <t>قطع علاقة</t>
  </si>
  <si>
    <t>جدول (9)</t>
  </si>
  <si>
    <t>Table (9)</t>
  </si>
  <si>
    <t xml:space="preserve"> الوحدات </t>
  </si>
  <si>
    <t>الموجودون</t>
  </si>
  <si>
    <t>Unit</t>
  </si>
  <si>
    <t xml:space="preserve">(جدول (10 </t>
  </si>
  <si>
    <t>Table (10)</t>
  </si>
  <si>
    <t>أقل من 4</t>
  </si>
  <si>
    <t>6-4</t>
  </si>
  <si>
    <t>9-6</t>
  </si>
  <si>
    <t>12-9</t>
  </si>
  <si>
    <t>15-12</t>
  </si>
  <si>
    <t>جدول  (11)</t>
  </si>
  <si>
    <t>Table (11)</t>
  </si>
  <si>
    <t xml:space="preserve">الحالة الاجتماعية والصحية </t>
  </si>
  <si>
    <t>المجموع الكلي</t>
  </si>
  <si>
    <t xml:space="preserve">Social and health condition </t>
  </si>
  <si>
    <t>Grand total</t>
  </si>
  <si>
    <t xml:space="preserve">فاقد الأب </t>
  </si>
  <si>
    <t>Fatherless</t>
  </si>
  <si>
    <t>فاقد الأم</t>
  </si>
  <si>
    <t>Motherless</t>
  </si>
  <si>
    <t xml:space="preserve">فاقد الأبوين </t>
  </si>
  <si>
    <t>Parentless</t>
  </si>
  <si>
    <t>مجهول الأبوين</t>
  </si>
  <si>
    <t>عوق أحد الأبوين أو كلاهما</t>
  </si>
  <si>
    <t>Disability of one or both of parents</t>
  </si>
  <si>
    <t>مرض مزمن أحد الأبوين أو كلاهما</t>
  </si>
  <si>
    <t xml:space="preserve">Chronic disease of one of the parents or both of them </t>
  </si>
  <si>
    <t>سجن أحد الأبوين أوكلاهما</t>
  </si>
  <si>
    <t>One or both of them are in prison</t>
  </si>
  <si>
    <t>حالات التفكك الأسري</t>
  </si>
  <si>
    <t>طلاق</t>
  </si>
  <si>
    <t>Divorce</t>
  </si>
  <si>
    <t>Householdbreakdown cases</t>
  </si>
  <si>
    <t>هجر</t>
  </si>
  <si>
    <t>Abandonment</t>
  </si>
  <si>
    <t>انفصال</t>
  </si>
  <si>
    <t>Separation</t>
  </si>
  <si>
    <t>التشرد والتسول</t>
  </si>
  <si>
    <t xml:space="preserve">جدول (12) </t>
  </si>
  <si>
    <t>Table (12)</t>
  </si>
  <si>
    <t>المرحلة الدراسية</t>
  </si>
  <si>
    <t>الجنس</t>
  </si>
  <si>
    <t xml:space="preserve">مج </t>
  </si>
  <si>
    <t>School grade</t>
  </si>
  <si>
    <t>Sex</t>
  </si>
  <si>
    <t>سن الرياض</t>
  </si>
  <si>
    <t xml:space="preserve">kindergarten age </t>
  </si>
  <si>
    <t>الأبتدائيـــة</t>
  </si>
  <si>
    <t>الأول</t>
  </si>
  <si>
    <t>First</t>
  </si>
  <si>
    <t>الثاني</t>
  </si>
  <si>
    <t>Second</t>
  </si>
  <si>
    <t>الثالث</t>
  </si>
  <si>
    <t>Third</t>
  </si>
  <si>
    <t>الرابع</t>
  </si>
  <si>
    <t>Fourth</t>
  </si>
  <si>
    <t>الخامس</t>
  </si>
  <si>
    <t>Fifth</t>
  </si>
  <si>
    <t>السادس</t>
  </si>
  <si>
    <t>Sixth</t>
  </si>
  <si>
    <t>مجموع الأبتدائية</t>
  </si>
  <si>
    <t>Primary total</t>
  </si>
  <si>
    <t>المتوسطة</t>
  </si>
  <si>
    <t>مجموع المتوسطة</t>
  </si>
  <si>
    <t>Intermediate total</t>
  </si>
  <si>
    <t>الأعدادية</t>
  </si>
  <si>
    <t>مجموع الأعدادية</t>
  </si>
  <si>
    <t>Preparatory total</t>
  </si>
  <si>
    <t>التعليم الجامعي</t>
  </si>
  <si>
    <t xml:space="preserve">جدول (13) </t>
  </si>
  <si>
    <t>Table (13)</t>
  </si>
  <si>
    <t>جدول (14)</t>
  </si>
  <si>
    <t>Table (14)</t>
  </si>
  <si>
    <t xml:space="preserve">التبني </t>
  </si>
  <si>
    <t>بناء على طلبه</t>
  </si>
  <si>
    <t xml:space="preserve">هروب وتسرب </t>
  </si>
  <si>
    <t xml:space="preserve">إكمال السن القانونية </t>
  </si>
  <si>
    <t>التخرج</t>
  </si>
  <si>
    <t xml:space="preserve">المجموع  </t>
  </si>
  <si>
    <t>Adoption</t>
  </si>
  <si>
    <t>Absence by request</t>
  </si>
  <si>
    <t>Sickness</t>
  </si>
  <si>
    <t>bad behavior</t>
  </si>
  <si>
    <t>Attaining the legal age</t>
  </si>
  <si>
    <t>Graduation</t>
  </si>
  <si>
    <t>جدول  (15)</t>
  </si>
  <si>
    <t>Table (15)</t>
  </si>
  <si>
    <t xml:space="preserve">   15فأكثر</t>
  </si>
  <si>
    <t xml:space="preserve">عدد العاملين في دور الدولة حسب الشهادة والجنس والمحافظة لسنة 2018  </t>
  </si>
  <si>
    <t xml:space="preserve">  Number of employees in state care houses bycertificate, sex, and governorate for 2018</t>
  </si>
  <si>
    <t>معلم</t>
  </si>
  <si>
    <t>المربي او المربية</t>
  </si>
  <si>
    <t>المراقب</t>
  </si>
  <si>
    <t>العنوان الوظيفي</t>
  </si>
  <si>
    <t>Career Title</t>
  </si>
  <si>
    <t>Teacher</t>
  </si>
  <si>
    <t>Educator or nanny</t>
  </si>
  <si>
    <t>University education</t>
  </si>
  <si>
    <t>سن االحضانة</t>
  </si>
  <si>
    <t xml:space="preserve"> 70 فأكثر           </t>
  </si>
  <si>
    <t>عدد العاملين الموجودين في دور الحنان للعاجزين كليا حسب الشهادة والجنس والمحافظة  لسنة 2019</t>
  </si>
  <si>
    <t>..</t>
  </si>
  <si>
    <t>Table (35)</t>
  </si>
  <si>
    <t xml:space="preserve">نوع الوحدة </t>
  </si>
  <si>
    <t>units</t>
  </si>
  <si>
    <t>beneficiaries</t>
  </si>
  <si>
    <t xml:space="preserve">حكومي </t>
  </si>
  <si>
    <t xml:space="preserve">اهلي </t>
  </si>
  <si>
    <t>Table (36)</t>
  </si>
  <si>
    <t>70فأكثر</t>
  </si>
  <si>
    <t>Table (37)</t>
  </si>
  <si>
    <t>نوع العوق</t>
  </si>
  <si>
    <t>Disability condition</t>
  </si>
  <si>
    <t>مرض</t>
  </si>
  <si>
    <t>Table (39)</t>
  </si>
  <si>
    <t>المجموع   Total</t>
  </si>
  <si>
    <t>الفتحة الولادية في القلب</t>
  </si>
  <si>
    <t>Congenital heart hole</t>
  </si>
  <si>
    <t>توحد</t>
  </si>
  <si>
    <t>Autism</t>
  </si>
  <si>
    <t>متلازمة داون</t>
  </si>
  <si>
    <t>Down Syndrome</t>
  </si>
  <si>
    <t>فتحات الظهر</t>
  </si>
  <si>
    <t>Holes on the back</t>
  </si>
  <si>
    <t>تاخر النمو القزمية</t>
  </si>
  <si>
    <t>stunting</t>
  </si>
  <si>
    <t xml:space="preserve">استقصاء الدماغ </t>
  </si>
  <si>
    <t>Brain investigation</t>
  </si>
  <si>
    <t>تخلف عقلي بسيط</t>
  </si>
  <si>
    <t xml:space="preserve">Slight mental retardation </t>
  </si>
  <si>
    <t>تخلف عقلي متوسط الشدة</t>
  </si>
  <si>
    <t>Mental retardation moderate</t>
  </si>
  <si>
    <t>تخلف عقلي شديد</t>
  </si>
  <si>
    <t>Severe mental retardation</t>
  </si>
  <si>
    <t>الصرع</t>
  </si>
  <si>
    <t>Epilepsy</t>
  </si>
  <si>
    <t>الكابة المزمنة</t>
  </si>
  <si>
    <t>Chronic melancholia</t>
  </si>
  <si>
    <t>انفصام الشخصية</t>
  </si>
  <si>
    <t>schizophrenia</t>
  </si>
  <si>
    <t>كل انواع الذهان</t>
  </si>
  <si>
    <t>All kinds of psychosis</t>
  </si>
  <si>
    <t>Table (43)</t>
  </si>
  <si>
    <t>9_6</t>
  </si>
  <si>
    <t xml:space="preserve"> Total</t>
  </si>
  <si>
    <t>Table (44)</t>
  </si>
  <si>
    <t>أسباب المغادرة</t>
  </si>
  <si>
    <t>الجنس Sex</t>
  </si>
  <si>
    <t>Reasons of departure</t>
  </si>
  <si>
    <t>Delivered to the family</t>
  </si>
  <si>
    <t>Sikness</t>
  </si>
  <si>
    <t>الهروب  والتسرب</t>
  </si>
  <si>
    <t xml:space="preserve">Escape&amp;leakage
</t>
  </si>
  <si>
    <t xml:space="preserve">سوء سلوك </t>
  </si>
  <si>
    <t>Bad behaviour</t>
  </si>
  <si>
    <t>عدد العاملين في دور  رعاية المعوقين حسب الشهادة والجنس والمحافظة لسنة 2019</t>
  </si>
  <si>
    <t>Number of employees (actual) in nursing homes and institutions of disabled by certificate, sex and governorate for 2019</t>
  </si>
  <si>
    <t>Table (46)</t>
  </si>
  <si>
    <t>شهادات اخرى</t>
  </si>
  <si>
    <t>Bachlor</t>
  </si>
  <si>
    <t>واسط *</t>
  </si>
  <si>
    <t>ذي قار *</t>
  </si>
  <si>
    <t>Table (28)</t>
  </si>
  <si>
    <t>Table (26)</t>
  </si>
  <si>
    <t>جدول (29)</t>
  </si>
  <si>
    <t>Table (29)</t>
  </si>
  <si>
    <t>جدول (30)</t>
  </si>
  <si>
    <t>Table (30)</t>
  </si>
  <si>
    <t>جدول(31)</t>
  </si>
  <si>
    <t>جدول(32)</t>
  </si>
  <si>
    <t>جدول (37)</t>
  </si>
  <si>
    <t>جدول (38)</t>
  </si>
  <si>
    <t>Table (38)</t>
  </si>
  <si>
    <t>جدول (39)</t>
  </si>
  <si>
    <t>جدول( 41  )</t>
  </si>
  <si>
    <t>Table (42)</t>
  </si>
  <si>
    <t>Table (41)</t>
  </si>
  <si>
    <t>جدول( 42  )</t>
  </si>
  <si>
    <t>جدول( 43  )</t>
  </si>
  <si>
    <t>جدول( 44  )</t>
  </si>
  <si>
    <t>جدول( 45  )</t>
  </si>
  <si>
    <t>Table (45)</t>
  </si>
  <si>
    <t>جدول( 46  )</t>
  </si>
  <si>
    <t xml:space="preserve">Career Title </t>
  </si>
  <si>
    <t>جدول  (2)</t>
  </si>
  <si>
    <t>Table (2)</t>
  </si>
  <si>
    <t>دور الدولة *</t>
  </si>
  <si>
    <t xml:space="preserve">المسنون </t>
  </si>
  <si>
    <t>دور الحنان للعاجزين كلياً</t>
  </si>
  <si>
    <t>State care centres for young girls and boys</t>
  </si>
  <si>
    <t>أطفال</t>
  </si>
  <si>
    <t xml:space="preserve">براعم </t>
  </si>
  <si>
    <t>زهور</t>
  </si>
  <si>
    <t>Children</t>
  </si>
  <si>
    <t xml:space="preserve">Hanan houses for severly disabled </t>
  </si>
  <si>
    <t>Nursing houses for disabled</t>
  </si>
  <si>
    <t>* ملاحظة دور الدولة  تقسم الى دور الدولة للاطفال حيث تكون بطبيعة الحال مختلطة ويطلق على الدار التي ترعى المستفيدين من الاولاد (دار البراعم) وعلى الدار التي ترعى المستفيدات ( دار الزهور)</t>
  </si>
  <si>
    <t>جدول  (3)</t>
  </si>
  <si>
    <t>Table (3)</t>
  </si>
  <si>
    <t xml:space="preserve">الوحدات </t>
  </si>
  <si>
    <t>العدد</t>
  </si>
  <si>
    <t>الموجـــــودون</t>
  </si>
  <si>
    <t>الداخــــــــــــلون</t>
  </si>
  <si>
    <t>المغـــــــــــادرون</t>
  </si>
  <si>
    <t>Units</t>
  </si>
  <si>
    <t>No.</t>
  </si>
  <si>
    <t xml:space="preserve">دور الدولة  </t>
  </si>
  <si>
    <t>State care houses for kids (boys and girls)</t>
  </si>
  <si>
    <t xml:space="preserve">دور المسنين </t>
  </si>
  <si>
    <t>دور رعاية المعوقين</t>
  </si>
  <si>
    <t>Table (4)</t>
  </si>
  <si>
    <t xml:space="preserve">الفئة العمرية </t>
  </si>
  <si>
    <t xml:space="preserve">دور الدولة   </t>
  </si>
  <si>
    <t>المسنون</t>
  </si>
  <si>
    <t xml:space="preserve"> دور الحنان للعاجزين كلياً</t>
  </si>
  <si>
    <t xml:space="preserve">State care houses for kids </t>
  </si>
  <si>
    <t>Disabled nursing houses</t>
  </si>
  <si>
    <t xml:space="preserve">70فأكثر </t>
  </si>
  <si>
    <t>Table (5)</t>
  </si>
  <si>
    <t xml:space="preserve">دور الدولة </t>
  </si>
  <si>
    <t>Table (6)</t>
  </si>
  <si>
    <t xml:space="preserve">الفئات العمرية </t>
  </si>
  <si>
    <t>30-20</t>
  </si>
  <si>
    <t>40-30</t>
  </si>
  <si>
    <t>جدول (7)</t>
  </si>
  <si>
    <t>Table (7)</t>
  </si>
  <si>
    <t xml:space="preserve">ابتدائية </t>
  </si>
  <si>
    <t>جدول(8)</t>
  </si>
  <si>
    <t xml:space="preserve"> (8) Table </t>
  </si>
  <si>
    <t>جدول(16)</t>
  </si>
  <si>
    <t xml:space="preserve"> (16) Table </t>
  </si>
  <si>
    <t xml:space="preserve"> (17) Table </t>
  </si>
  <si>
    <t>Religious Endowments Bureau</t>
  </si>
  <si>
    <t>Baghdad Municipality</t>
  </si>
  <si>
    <t>Supreme Judicial Council</t>
  </si>
  <si>
    <t>Tax Authority</t>
  </si>
  <si>
    <t>human rights</t>
  </si>
  <si>
    <t>6_4</t>
  </si>
  <si>
    <t>12_9</t>
  </si>
  <si>
    <t>15_12</t>
  </si>
  <si>
    <t>18_15</t>
  </si>
  <si>
    <t>20_18</t>
  </si>
  <si>
    <t>30_20</t>
  </si>
  <si>
    <t>40_30</t>
  </si>
  <si>
    <t>50_40</t>
  </si>
  <si>
    <t>60_50</t>
  </si>
  <si>
    <t>70_60</t>
  </si>
  <si>
    <t>10_5</t>
  </si>
  <si>
    <t>20_10</t>
  </si>
  <si>
    <t>20-10</t>
  </si>
  <si>
    <t>50 - 40</t>
  </si>
  <si>
    <t xml:space="preserve">لم يتم شمول محافظتي واسط وذي قار بسبب الاعتصامات وجائحة كورونا  التي مر بها البلد  * </t>
  </si>
  <si>
    <t xml:space="preserve"> يتم استقبال المستفيدين من كافة محافظات العراق *</t>
  </si>
  <si>
    <t>اخرى*</t>
  </si>
  <si>
    <t xml:space="preserve">* يقصد بالاخرى العتبات المقدسه (الحسينيه,العباسية) تم فتح هذه الوحدات لازدياد حالات امراض العصر </t>
  </si>
  <si>
    <t>جدول  (4)</t>
  </si>
  <si>
    <t xml:space="preserve"> جدول  (5)</t>
  </si>
  <si>
    <t>جدول  (6)</t>
  </si>
  <si>
    <t>Number of social care units by governorate and type of unit</t>
  </si>
  <si>
    <t xml:space="preserve">  عدد وحدات الرعاية الإجتماعية وعدد المستفيدين الموجودين والداخلين والمغادرين حسب الجنس ونوع الوحدة</t>
  </si>
  <si>
    <t>عدد المستفيدين الموجودين في وحدات  الرعاية الأجتماعية حسب نوع الوحدة وفئات العمر والجنس</t>
  </si>
  <si>
    <t>Number of beneficiaries in social care units by unit type, age group and sex</t>
  </si>
  <si>
    <t xml:space="preserve">Aged </t>
  </si>
  <si>
    <t>Salah Al-Deen</t>
  </si>
  <si>
    <t xml:space="preserve">Number of beneficiaries in social care units by unit type, governorate and sex </t>
  </si>
  <si>
    <t xml:space="preserve">عدد المستفيدين الداخلين الى وحدات  الرعاية الأجتماعية حسب فئات العمر ونوع الوحدة والجنس </t>
  </si>
  <si>
    <t xml:space="preserve">عدد العاملين في وحدات الرعاية الاجتماعية حسب الشهادة والجنس والمحافظة </t>
  </si>
  <si>
    <t xml:space="preserve">Number of employees in social care units by certificate, sex and governorate </t>
  </si>
  <si>
    <t xml:space="preserve">عدد الوحدات وعدد الموجودين والداخلين والمغادرين  في دور الدولة  حسب المحافظة </t>
  </si>
  <si>
    <t xml:space="preserve"> عدد المستفيدين الموجودين في دور الدولة حسب فئات العمر والجنس والمحافظة </t>
  </si>
  <si>
    <t>Number of current beneficiaries in state care houses by age group, sex and  governorate</t>
  </si>
  <si>
    <t>عدد المستفيدين الموجودين في دور الدولة  حسب الحالة الاجتماعية والصحية وفئات العمر والجنس</t>
  </si>
  <si>
    <t xml:space="preserve">Number of current beneficiaries in state care houses by social and health condition,age group and sex </t>
  </si>
  <si>
    <t xml:space="preserve">Number of current beneficiaries in state care houses( whom attended a school only) by school grade and sex </t>
  </si>
  <si>
    <t xml:space="preserve"> عدد المستفيدين الداخلين الى دور الدولة  حسب المحافظة وفئات العمر والجنس</t>
  </si>
  <si>
    <t>Number of beneficiaries departed state care houses by reason of departure, sex, and governorate</t>
  </si>
  <si>
    <t xml:space="preserve">عدد العاملين في دور الدولة حسب الشهادة والجنس والمحافظة </t>
  </si>
  <si>
    <t xml:space="preserve">  Number of employees in state care houses bycertificate, sex, and governorate </t>
  </si>
  <si>
    <t xml:space="preserve">عدد الوحدات والسعة وعدد الموجودين والداخلين والمغادرين في دور رعاية المسنين  حسب المحافظة </t>
  </si>
  <si>
    <t>عدد المستفيدين الموجودين في دور رعاية المسنين حسب فئات العمر والجنس والمحافظة</t>
  </si>
  <si>
    <t xml:space="preserve">Number of current beneficiaries in nursing houses of old by age group, sex and governorate </t>
  </si>
  <si>
    <t>عدد المستفيدين الموجودين في دور رعاية المسنين حسب الحالة العلمية والجنس</t>
  </si>
  <si>
    <t xml:space="preserve">Number of current beneficiaries in nursing houses of old  by educational status and sex </t>
  </si>
  <si>
    <t xml:space="preserve">عدد المستفيدين الموجودين في دور رعاية المسنين حسب الحالة الاجتماعية والجنس والمحافظة </t>
  </si>
  <si>
    <t>Number of current beneficiaries in nursing houses of old by social status, sex and governorate</t>
  </si>
  <si>
    <t>منفصل</t>
  </si>
  <si>
    <t xml:space="preserve">عدد المستفيدين الموجودين في دور رعاية المسنين حسب أسباب التواجد وفئات العمر والجنس </t>
  </si>
  <si>
    <t>Number of current beneficiaries in nursing houses of old  by reason of existence age group and sex</t>
  </si>
  <si>
    <t xml:space="preserve">عدد المستفيدين الداخلين في دور رعاية المسنين حسب فئات العمر والجنس والمحافظة </t>
  </si>
  <si>
    <t>عدد المستفيدين المغادرين  في دور رعاية المسنين  حسب اسباب المغادرة والجنس والمحافظة</t>
  </si>
  <si>
    <t>Number of current employees in nursing houses of old  by certificate,career title and sex</t>
  </si>
  <si>
    <t xml:space="preserve">عدد المستفيدين الموجودين في دور الحنان للعاجزين كليا حسب فئات العمر والجنس والمحافظة </t>
  </si>
  <si>
    <t>5 less than</t>
  </si>
  <si>
    <t>Maysan</t>
  </si>
  <si>
    <t>Al-Qadisiya</t>
  </si>
  <si>
    <t xml:space="preserve">عدد المستفيدين الداخلين في دور الحنان للعاجزين كليا حسب فئات العمر والجنس والمحافظة </t>
  </si>
  <si>
    <t xml:space="preserve">عدد المستفيدين المغادرين في دور الحنان للعاجزين كليا حسب أسباب المغادرة والجنس والمحافظة </t>
  </si>
  <si>
    <t xml:space="preserve">عدد العاملين الموجودين في دور الحنان للعاجزين كليا حسب الشهادة والجنس والمحافظة  </t>
  </si>
  <si>
    <t>Number of current employees in Hanan nursing houses of  disabled by certificate,governorate and sex</t>
  </si>
  <si>
    <t>مدرب</t>
  </si>
  <si>
    <t xml:space="preserve"> عدد الوحدات ونوعها  وعدد المستفيدين الموجودين والداخلين والمغادرين في دور رعاية المعوقين  حسب المحافظة</t>
  </si>
  <si>
    <t>Number of current beneficiaries existed in nursing houses and institutions of disabled and workshops by age group, sex and governorate</t>
  </si>
  <si>
    <t>Diala</t>
  </si>
  <si>
    <t xml:space="preserve"> جدول(35)                  </t>
  </si>
  <si>
    <t xml:space="preserve">   Number of current beneficiaries existed in nursing houses and instiutions of disabled by disability condition, age group and sex</t>
  </si>
  <si>
    <t>جدول (36)</t>
  </si>
  <si>
    <t xml:space="preserve">Number of beneficiaries departed from nursing homes and institutions of disabled by reason of departure and sex </t>
  </si>
  <si>
    <t xml:space="preserve">عدد العاملين في دور  رعاية المعوقين حسب الشهادة والجنس والمحافظة </t>
  </si>
  <si>
    <t>جدول(39)</t>
  </si>
  <si>
    <t xml:space="preserve"> (39) Table </t>
  </si>
  <si>
    <t>جدول( 40  )</t>
  </si>
  <si>
    <t>Table (40)</t>
  </si>
  <si>
    <t xml:space="preserve">عدد الاسر المستفيدة والمشمولة  برواتب شبكة الحماية الاجتماعية للمرأة والرجل حسب اخر دفعة </t>
  </si>
  <si>
    <t xml:space="preserve">المبالغ المصروفة للمستفيدين والمستفيدات من الرجال والنساء المشمولين برواتب شبكة الحماية الاجتماعية  حسب الدفعة   </t>
  </si>
  <si>
    <t xml:space="preserve">The amounts spent for beneficiaries of Man and Woman covered by social care office by payment  </t>
  </si>
  <si>
    <t xml:space="preserve"> تابع جدول( 41  )</t>
  </si>
  <si>
    <t>Table (41) cont.</t>
  </si>
  <si>
    <t>تابع جدول( 41  )</t>
  </si>
  <si>
    <t xml:space="preserve">عدد المعاقين الذين تم شمول معينيهم بالراتب  حسب الفئات العمرية والجنس </t>
  </si>
  <si>
    <t>Number of disabled whom inclusiveness of  their assistants in salary by age group and sex</t>
  </si>
  <si>
    <t xml:space="preserve">عدد المعينين الذين تم منحهم اجازة معين متفرغ حسب جهات العمل والجنس </t>
  </si>
  <si>
    <t>Number of assigners whom were awarded leave for dedication to as assigner by direction of work and sex</t>
  </si>
  <si>
    <t>Table (45) cont.</t>
  </si>
  <si>
    <t>عدد المعاقين الذين تم منح معينهم  اجازة المعين المتفرغ حسب الفئات العمرية والجنس</t>
  </si>
  <si>
    <t>Number of disabled whom were awarded of their relatives  leave for dedication as assigner by age group and sex</t>
  </si>
  <si>
    <t>Diyla</t>
  </si>
  <si>
    <t xml:space="preserve">عدد العاملين في وحدات الرعاية الاجتماعية حسب الشهادة والجنس والعنوان الوظيفي  </t>
  </si>
  <si>
    <t>Number of employees in social care units by certificate, sex and career title</t>
  </si>
  <si>
    <t xml:space="preserve">  عدد العاملين الموجودين في دور الدولة حسب الشهادة والجنس والعنوان الوظيفي  </t>
  </si>
  <si>
    <t xml:space="preserve">Number of employees in state care  by certificate, sex and career Title  </t>
  </si>
  <si>
    <t>عدد المستفيدين الموجودين في دور الدولة  (حاليا في التعليم  ) حسب المرحلة الدراسية والجنس</t>
  </si>
  <si>
    <t xml:space="preserve">عدد المستفيدين الموجودين في دور الحنان للعاجزين كليا* حسب الجنس والمحافظة  التي يقيمون فيها  </t>
  </si>
  <si>
    <t xml:space="preserve">عدد المستفيدين الموجودين في دور رعاية المعوقين حسب فئات العمر والجنس والمحافظة </t>
  </si>
  <si>
    <t xml:space="preserve">عدد المعاقين الذين تم شمول معينيهم بالراتب  حسب الجنس والمحافظة </t>
  </si>
  <si>
    <t xml:space="preserve">عدد المعاقين ومعينيهم الذين استلموا رواتب حسب الجنس والمحافظة  </t>
  </si>
  <si>
    <t xml:space="preserve">عدد المعاقين ومعينيهم من الموظفين الذين منحوا اجازة معين متفرغ حسب الجنس والمحافظة  </t>
  </si>
  <si>
    <t xml:space="preserve">عدد العاملين الموجودين في دور رعاية المسنين حسب الشهادة والجنس والمحافظة </t>
  </si>
  <si>
    <t>عدد الوحدات والسعة وعدد الموجودين والداخلين والمغادرين  في دور الحنان للعاجزين كلياً * حسب المحافظة</t>
  </si>
  <si>
    <t xml:space="preserve">عدد المستفيدين الموجودين في وحدات الرعاية الأجتماعية حسب نوع الوحدة والجنس والمحافظة </t>
  </si>
  <si>
    <t xml:space="preserve">عدد المستفيدين المغادرين من دور الدولة حسب أسباب المغادرة والجنس والمحافظة </t>
  </si>
  <si>
    <t xml:space="preserve">  عدد العاملين الموجودين في دور رعاية المسنين حسب الشهادة  والجنس والعنوان الوظيفي  </t>
  </si>
  <si>
    <t xml:space="preserve">عدد العاملين الموجودين في دور الحنان للعاجزين كليا حسب الشهادة والجنس والعنوان الوظيفي </t>
  </si>
  <si>
    <t>Number of current employees in nursing houses of old  by certificate, sex  and career title</t>
  </si>
  <si>
    <t xml:space="preserve">Number of disabled whom inclusiveness of  their assigners in salary by sex  and governorate </t>
  </si>
  <si>
    <t xml:space="preserve">Number of disabled and their assigners from employee whom received salary by sex and governorate  </t>
  </si>
  <si>
    <t xml:space="preserve">Number of disabled and their assigners whom were awarded leave for dedication as assigner by sex and governorate </t>
  </si>
  <si>
    <t xml:space="preserve"> </t>
  </si>
  <si>
    <t xml:space="preserve">عدد المستفيدين المغادرين من دور رعاية المعوقين حسب أسباب المغادرة والجنس </t>
  </si>
  <si>
    <t>تابع جدول( 45  )</t>
  </si>
  <si>
    <t xml:space="preserve"> more than 70 </t>
  </si>
  <si>
    <t>70   more than</t>
  </si>
  <si>
    <t>*Note: State care houses  are divided into houses for boys which called (Baraam house) and others for girls named (Zhoor house)</t>
  </si>
  <si>
    <t>Baraam</t>
  </si>
  <si>
    <t>Zhoor</t>
  </si>
  <si>
    <t>Nursing houses of old and disabled people</t>
  </si>
  <si>
    <t xml:space="preserve">Actual number of social care units, beneficiaries (presents, Enrolled, departures)  by sex and unit type </t>
  </si>
  <si>
    <t>Number of beneficiaries Enrolled in social care units by age group, unit type and sex</t>
  </si>
  <si>
    <t xml:space="preserve">Number of social care units, actual Enrolled people,  departures and employees in state state care houses  by governorate </t>
  </si>
  <si>
    <t xml:space="preserve">Number of beneficiaries Enrolled in state care houses  by governorate, age group and sex  </t>
  </si>
  <si>
    <t>Number and capacity of social care units, Presents, Enrolled people,  departures and employees in nursing houses of  old   by governorate</t>
  </si>
  <si>
    <t>Number of beneficiaries Enrolled in nursing houses of old  by age group, sex and governorate</t>
  </si>
  <si>
    <t xml:space="preserve">Number of beneficiaries Enrolled in nursing houses of old  by age group, sex and governorate </t>
  </si>
  <si>
    <t xml:space="preserve">Number of beneficiaries Enrolled in state nursing homes and institutions of disabled by age group, sex and governorate </t>
  </si>
  <si>
    <t xml:space="preserve">70 more than </t>
  </si>
  <si>
    <t>70 more than</t>
  </si>
  <si>
    <t>4  less than</t>
  </si>
  <si>
    <t>Hanan houses for complete incapabilitypeople</t>
  </si>
  <si>
    <t xml:space="preserve">Hanan houses for complete incapabilitypeople </t>
  </si>
  <si>
    <t>Number and capacity of social care units, Enrolled people, departures and employees  in Hanan nursing houses of  complete incapabilityby governorate</t>
  </si>
  <si>
    <t>Number of existing  in Hanan nursing houses of  complete incapabilityby governorate</t>
  </si>
  <si>
    <t>Number of  beneficiaries existed in Hanan nursing houses of complete incapabilityby sex and governorate in which they resid</t>
  </si>
  <si>
    <t xml:space="preserve">Number of current beneficiaries existed in Hanan nursing houses of complete incapabilityby age group, sex and governorate </t>
  </si>
  <si>
    <t xml:space="preserve">Number of beneficiaries departed from hanan nursing houses of complete incapabilityby reason of departure,sex&amp;governorate </t>
  </si>
  <si>
    <t xml:space="preserve">Number of social care units, beneficiaries, Enrolled people, departures and employees (actual) in nursing houses and institutions complete incapabilityby governorate </t>
  </si>
  <si>
    <t xml:space="preserve">Hanan houses for complete incapability people </t>
  </si>
  <si>
    <t>supervisor</t>
  </si>
  <si>
    <t xml:space="preserve"> coach</t>
  </si>
  <si>
    <t>Service employee</t>
  </si>
  <si>
    <t>More than 15</t>
  </si>
  <si>
    <t>Homless and mendicity</t>
  </si>
  <si>
    <t xml:space="preserve"> parents Unknown</t>
  </si>
  <si>
    <t xml:space="preserve">under kindergarten age </t>
  </si>
  <si>
    <t>by to his or her request</t>
  </si>
  <si>
    <t>mendicity</t>
  </si>
  <si>
    <t xml:space="preserve"> relative wish</t>
  </si>
  <si>
    <t>by his or her request</t>
  </si>
  <si>
    <t>medical staff</t>
  </si>
  <si>
    <t>More than 70</t>
  </si>
  <si>
    <t>by  his or her request</t>
  </si>
  <si>
    <t>Social care office (F)</t>
  </si>
  <si>
    <t>Number of beneficiaries (F)</t>
  </si>
  <si>
    <t>Number of beneficiaries (M&amp;F)</t>
  </si>
  <si>
    <t>Amount spent at the 2nd payment (Thousand ID)</t>
  </si>
  <si>
    <t>Amount spent at the first payment (Thousand ID )</t>
  </si>
  <si>
    <t>Amount spent at the forth payment Thousand ID)</t>
  </si>
  <si>
    <t>Amount spent at the 3rd payment (Thousand ID)</t>
  </si>
  <si>
    <t xml:space="preserve">Number of beneficiaries covered by social Security for man and woman by the last payment </t>
  </si>
  <si>
    <t>Associate</t>
  </si>
  <si>
    <t>*هذا الدار يعنى بالاشخاص نسبة العجز % من الفئتين الذكور والاناث وبمختلف الاعمار ويوجد في محافظتين فقط في العراق .في محافظة بغداد  يستقبل الاطفال من الجنسين امافي محافظة كربلاء يتم ترحيل الذكور اليها عند بلوغهم السن (10_70 )فأكثر</t>
  </si>
  <si>
    <t xml:space="preserve">these social care units means people with disability ratio % of both male and female  and different ages and it found in only two governorates in Iraq. In Bghdad governorate, chilren of both sexes are received .ِAs for in Karbala, the boys are deported to them when they reach the age of 10-70 or more </t>
  </si>
  <si>
    <t xml:space="preserve">the other means the holy shrines (Husayniyah, abbassya)these units were opened due to increase the diseases of the era </t>
  </si>
  <si>
    <t xml:space="preserve">Number of employees present in Hanan nursing houses of  disabled by certificate,sex ,and career title </t>
  </si>
  <si>
    <t>Number of employees in nursing homes and institutions of disabled by certificate, sex and governorate</t>
  </si>
  <si>
    <t xml:space="preserve"> more then 70</t>
  </si>
  <si>
    <t xml:space="preserve">     عدد المستفيدين الموجودين في دور  رعاية المعوقين حسب نوع العوق وفئات العمر والجنس                     </t>
  </si>
  <si>
    <t xml:space="preserve">عدد المستفيدين الداخلين في دور رعاية المعوقين حسب فئات العمر والجنس والمحافظة </t>
  </si>
  <si>
    <t xml:space="preserve">عدد العاملين في دور رعاية المعوقين حسب الشهادة والجنس و العنوان الوظيفي </t>
  </si>
  <si>
    <t>عدد وحدات الرعاية الإجتماعية حسب المحافظة ونوع الوحدة لسنة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</si>
</sst>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8">
    <font>
      <sz val="10"/>
      <name val="Arial"/>
      <charset val="178"/>
    </font>
    <font>
      <sz val="11"/>
      <color theme="1"/>
      <name val="Calibri"/>
      <family val="2"/>
      <scheme val="minor"/>
    </font>
    <font>
      <b/>
      <sz val="14"/>
      <name val="Arial"/>
      <family val="2"/>
    </font>
    <font>
      <b/>
      <sz val="12"/>
      <name val="Arial"/>
      <family val="2"/>
    </font>
    <font>
      <b/>
      <sz val="14"/>
      <name val="Calibri"/>
      <family val="2"/>
      <scheme val="minor"/>
    </font>
    <font>
      <b/>
      <sz val="12"/>
      <name val="Calibri"/>
      <family val="2"/>
      <scheme val="minor"/>
    </font>
    <font>
      <b/>
      <sz val="14"/>
      <name val="Simplified Arabic"/>
      <family val="1"/>
    </font>
    <font>
      <b/>
      <sz val="14"/>
      <name val="PT Bold Heading"/>
      <charset val="178"/>
    </font>
    <font>
      <sz val="12"/>
      <name val="Arial"/>
      <family val="2"/>
    </font>
    <font>
      <sz val="14"/>
      <name val="Arial"/>
      <family val="2"/>
    </font>
    <font>
      <b/>
      <sz val="14"/>
      <name val="Calibri"/>
      <family val="1"/>
      <scheme val="minor"/>
    </font>
    <font>
      <sz val="14"/>
      <name val="AdvertisingExtraBold"/>
      <charset val="178"/>
    </font>
    <font>
      <b/>
      <sz val="10"/>
      <name val="Arial"/>
      <family val="2"/>
    </font>
    <font>
      <sz val="10"/>
      <name val="Arial"/>
      <family val="2"/>
    </font>
    <font>
      <b/>
      <sz val="12"/>
      <color theme="1"/>
      <name val="Arial"/>
      <family val="2"/>
    </font>
    <font>
      <sz val="14"/>
      <color rgb="FF000000"/>
      <name val="AL-Mohanad"/>
      <charset val="178"/>
    </font>
    <font>
      <b/>
      <sz val="12"/>
      <name val="Simplified Arabic"/>
      <family val="1"/>
    </font>
    <font>
      <b/>
      <sz val="11"/>
      <name val="Arial"/>
      <family val="2"/>
    </font>
    <font>
      <b/>
      <sz val="11"/>
      <color theme="1"/>
      <name val="Arial"/>
      <family val="2"/>
    </font>
    <font>
      <b/>
      <sz val="12"/>
      <name val="Calibri"/>
      <family val="1"/>
      <scheme val="minor"/>
    </font>
    <font>
      <b/>
      <sz val="12"/>
      <name val="PT Bold Heading"/>
      <charset val="178"/>
    </font>
    <font>
      <b/>
      <sz val="14"/>
      <name val="Simplified Arabic"/>
      <family val="2"/>
    </font>
    <font>
      <b/>
      <sz val="12"/>
      <name val="AdvertisingExtraBold"/>
      <charset val="178"/>
    </font>
    <font>
      <b/>
      <sz val="10"/>
      <color rgb="FF222222"/>
      <name val="Inherit"/>
    </font>
    <font>
      <b/>
      <sz val="12"/>
      <color rgb="FF222222"/>
      <name val="Inherit"/>
    </font>
    <font>
      <sz val="10"/>
      <color indexed="8"/>
      <name val="Arial"/>
      <family val="2"/>
    </font>
    <font>
      <b/>
      <sz val="12"/>
      <color indexed="8"/>
      <name val="Arial"/>
      <family val="2"/>
    </font>
    <font>
      <sz val="10"/>
      <name val="PT Bold Heading"/>
      <charset val="178"/>
    </font>
    <font>
      <b/>
      <sz val="12"/>
      <name val="Simplified Arabic"/>
      <family val="2"/>
    </font>
    <font>
      <sz val="14"/>
      <name val="Simplified Arabic"/>
      <family val="1"/>
    </font>
    <font>
      <b/>
      <sz val="12"/>
      <color theme="1"/>
      <name val="Calibri"/>
      <family val="2"/>
      <scheme val="minor"/>
    </font>
    <font>
      <b/>
      <sz val="11"/>
      <name val="Calibri"/>
      <family val="2"/>
      <scheme val="minor"/>
    </font>
    <font>
      <sz val="9"/>
      <name val="Calibri"/>
      <family val="2"/>
      <scheme val="minor"/>
    </font>
    <font>
      <sz val="14"/>
      <name val="PT Bold Heading"/>
      <charset val="178"/>
    </font>
    <font>
      <sz val="10"/>
      <name val="Simplified Arabic"/>
      <family val="1"/>
    </font>
    <font>
      <sz val="11"/>
      <name val="Arial"/>
      <family val="2"/>
    </font>
    <font>
      <b/>
      <sz val="8"/>
      <name val="Calibri"/>
      <family val="2"/>
      <scheme val="minor"/>
    </font>
    <font>
      <b/>
      <sz val="8"/>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3">
    <border>
      <left/>
      <right/>
      <top/>
      <bottom/>
      <diagonal/>
    </border>
    <border>
      <left/>
      <right/>
      <top/>
      <bottom style="double">
        <color indexed="64"/>
      </bottom>
      <diagonal/>
    </border>
    <border>
      <left/>
      <right/>
      <top style="double">
        <color indexed="64"/>
      </top>
      <bottom/>
      <diagonal/>
    </border>
    <border>
      <left/>
      <right/>
      <top style="hair">
        <color indexed="64"/>
      </top>
      <bottom/>
      <diagonal/>
    </border>
    <border>
      <left/>
      <right/>
      <top/>
      <bottom style="medium">
        <color indexed="64"/>
      </bottom>
      <diagonal/>
    </border>
    <border>
      <left/>
      <right/>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medium">
        <color indexed="64"/>
      </top>
      <bottom/>
      <diagonal/>
    </border>
    <border>
      <left/>
      <right/>
      <top/>
      <bottom style="thick">
        <color indexed="64"/>
      </bottom>
      <diagonal/>
    </border>
    <border>
      <left/>
      <right/>
      <top style="thick">
        <color indexed="64"/>
      </top>
      <bottom style="hair">
        <color indexed="64"/>
      </bottom>
      <diagonal/>
    </border>
    <border>
      <left/>
      <right/>
      <top style="thick">
        <color indexed="64"/>
      </top>
      <bottom style="double">
        <color indexed="64"/>
      </bottom>
      <diagonal/>
    </border>
    <border>
      <left/>
      <right/>
      <top style="thick">
        <color indexed="64"/>
      </top>
      <bottom/>
      <diagonal/>
    </border>
    <border>
      <left/>
      <right/>
      <top style="hair">
        <color indexed="64"/>
      </top>
      <bottom style="thick">
        <color indexed="64"/>
      </bottom>
      <diagonal/>
    </border>
    <border>
      <left/>
      <right/>
      <top style="medium">
        <color indexed="64"/>
      </top>
      <bottom style="double">
        <color indexed="64"/>
      </bottom>
      <diagonal/>
    </border>
    <border>
      <left/>
      <right/>
      <top/>
      <bottom style="thin">
        <color indexed="64"/>
      </bottom>
      <diagonal/>
    </border>
    <border>
      <left style="hair">
        <color indexed="64"/>
      </left>
      <right/>
      <top style="double">
        <color indexed="64"/>
      </top>
      <bottom style="hair">
        <color indexed="64"/>
      </bottom>
      <diagonal/>
    </border>
    <border>
      <left style="hair">
        <color indexed="64"/>
      </left>
      <right/>
      <top/>
      <bottom/>
      <diagonal/>
    </border>
    <border>
      <left style="hair">
        <color indexed="64"/>
      </left>
      <right/>
      <top style="hair">
        <color indexed="64"/>
      </top>
      <bottom style="thick">
        <color indexed="64"/>
      </bottom>
      <diagonal/>
    </border>
    <border>
      <left style="hair">
        <color indexed="64"/>
      </left>
      <right/>
      <top style="hair">
        <color indexed="64"/>
      </top>
      <bottom style="hair">
        <color indexed="64"/>
      </bottom>
      <diagonal/>
    </border>
    <border>
      <left/>
      <right style="hair">
        <color indexed="64"/>
      </right>
      <top style="thick">
        <color indexed="64"/>
      </top>
      <bottom style="double">
        <color indexed="64"/>
      </bottom>
      <diagonal/>
    </border>
    <border>
      <left style="hair">
        <color indexed="64"/>
      </left>
      <right/>
      <top/>
      <bottom style="double">
        <color indexed="64"/>
      </bottom>
      <diagonal/>
    </border>
    <border>
      <left/>
      <right style="hair">
        <color indexed="64"/>
      </right>
      <top style="hair">
        <color indexed="64"/>
      </top>
      <bottom style="thick">
        <color indexed="64"/>
      </bottom>
      <diagonal/>
    </border>
    <border>
      <left style="hair">
        <color indexed="64"/>
      </left>
      <right/>
      <top style="hair">
        <color indexed="64"/>
      </top>
      <bottom/>
      <diagonal/>
    </border>
    <border>
      <left style="dashed">
        <color indexed="64"/>
      </left>
      <right/>
      <top style="thick">
        <color indexed="64"/>
      </top>
      <bottom style="double">
        <color indexed="64"/>
      </bottom>
      <diagonal/>
    </border>
    <border>
      <left style="thin">
        <color indexed="64"/>
      </left>
      <right style="thin">
        <color indexed="64"/>
      </right>
      <top/>
      <bottom/>
      <diagonal/>
    </border>
    <border>
      <left/>
      <right style="dotted">
        <color indexed="64"/>
      </right>
      <top style="hair">
        <color indexed="64"/>
      </top>
      <bottom style="hair">
        <color indexed="64"/>
      </bottom>
      <diagonal/>
    </border>
    <border>
      <left style="dotted">
        <color indexed="64"/>
      </left>
      <right/>
      <top style="hair">
        <color indexed="64"/>
      </top>
      <bottom/>
      <diagonal/>
    </border>
    <border>
      <left style="dotted">
        <color indexed="64"/>
      </left>
      <right/>
      <top/>
      <bottom/>
      <diagonal/>
    </border>
    <border>
      <left style="dotted">
        <color indexed="64"/>
      </left>
      <right/>
      <top/>
      <bottom style="hair">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right/>
      <top style="double">
        <color indexed="64"/>
      </top>
      <bottom style="double">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s>
  <cellStyleXfs count="5">
    <xf numFmtId="0" fontId="0" fillId="0" borderId="0"/>
    <xf numFmtId="0" fontId="13" fillId="0" borderId="0"/>
    <xf numFmtId="0" fontId="13" fillId="0" borderId="0"/>
    <xf numFmtId="0" fontId="25" fillId="0" borderId="0"/>
    <xf numFmtId="0" fontId="1" fillId="0" borderId="0"/>
  </cellStyleXfs>
  <cellXfs count="926">
    <xf numFmtId="0" fontId="0" fillId="0" borderId="0" xfId="0"/>
    <xf numFmtId="0" fontId="0" fillId="0" borderId="0" xfId="0" applyAlignment="1">
      <alignment horizontal="center" vertical="center"/>
    </xf>
    <xf numFmtId="0" fontId="3" fillId="0" borderId="0" xfId="0" applyFont="1" applyAlignment="1">
      <alignment vertical="center" wrapText="1"/>
    </xf>
    <xf numFmtId="0" fontId="4" fillId="0" borderId="1" xfId="0" applyFont="1" applyBorder="1" applyAlignment="1">
      <alignment vertical="center" wrapText="1"/>
    </xf>
    <xf numFmtId="0" fontId="5" fillId="0" borderId="2" xfId="0" applyFont="1" applyFill="1" applyBorder="1" applyAlignment="1">
      <alignment vertical="center"/>
    </xf>
    <xf numFmtId="0" fontId="5" fillId="0" borderId="0" xfId="0" applyFont="1" applyFill="1" applyBorder="1" applyAlignment="1">
      <alignment vertical="center"/>
    </xf>
    <xf numFmtId="0" fontId="6"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0" xfId="0" applyBorder="1"/>
    <xf numFmtId="0" fontId="5" fillId="0" borderId="4" xfId="0" applyFont="1" applyFill="1" applyBorder="1" applyAlignment="1">
      <alignment horizontal="center" vertical="center"/>
    </xf>
    <xf numFmtId="0" fontId="0" fillId="0" borderId="4" xfId="0" applyBorder="1"/>
    <xf numFmtId="0" fontId="4" fillId="0" borderId="0" xfId="0" applyFont="1" applyBorder="1" applyAlignment="1">
      <alignment vertical="center"/>
    </xf>
    <xf numFmtId="0" fontId="3" fillId="0" borderId="0" xfId="0" applyFont="1" applyBorder="1" applyAlignment="1">
      <alignment horizontal="right" vertical="center" indent="1"/>
    </xf>
    <xf numFmtId="0" fontId="3" fillId="0" borderId="5" xfId="0" applyFont="1" applyBorder="1" applyAlignment="1">
      <alignment horizontal="right" vertical="center" indent="1"/>
    </xf>
    <xf numFmtId="0" fontId="4" fillId="0" borderId="0" xfId="0" applyFont="1" applyBorder="1" applyAlignment="1">
      <alignment horizontal="left" vertical="center"/>
    </xf>
    <xf numFmtId="0" fontId="4" fillId="0" borderId="7" xfId="0" applyFont="1" applyBorder="1" applyAlignment="1">
      <alignment vertical="center"/>
    </xf>
    <xf numFmtId="0" fontId="3" fillId="0" borderId="7" xfId="0" applyFont="1" applyBorder="1" applyAlignment="1">
      <alignment horizontal="right" vertical="center" indent="1"/>
    </xf>
    <xf numFmtId="0" fontId="4" fillId="0" borderId="7" xfId="0" applyFont="1" applyBorder="1" applyAlignment="1">
      <alignment horizontal="left" vertical="center"/>
    </xf>
    <xf numFmtId="0" fontId="4" fillId="0" borderId="1" xfId="0" applyFont="1" applyFill="1" applyBorder="1" applyAlignment="1">
      <alignment vertical="center"/>
    </xf>
    <xf numFmtId="0" fontId="3" fillId="0" borderId="1" xfId="0" applyFont="1" applyFill="1" applyBorder="1" applyAlignment="1">
      <alignment horizontal="right" vertical="center" indent="1"/>
    </xf>
    <xf numFmtId="0" fontId="4" fillId="0" borderId="1" xfId="0" applyFont="1" applyFill="1" applyBorder="1" applyAlignment="1">
      <alignment horizontal="left" vertical="center"/>
    </xf>
    <xf numFmtId="0" fontId="7" fillId="0" borderId="0" xfId="0" applyFont="1" applyBorder="1" applyAlignment="1">
      <alignment horizontal="right"/>
    </xf>
    <xf numFmtId="0" fontId="3" fillId="0" borderId="0" xfId="0" applyFont="1" applyAlignment="1">
      <alignment horizontal="left" vertical="center"/>
    </xf>
    <xf numFmtId="0" fontId="4"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6" xfId="0" applyFont="1" applyBorder="1" applyAlignment="1">
      <alignment horizontal="right" vertical="center"/>
    </xf>
    <xf numFmtId="0" fontId="3" fillId="0" borderId="10" xfId="0" applyFont="1" applyBorder="1" applyAlignment="1">
      <alignment horizontal="center" vertical="center" readingOrder="1"/>
    </xf>
    <xf numFmtId="0" fontId="3" fillId="0" borderId="10" xfId="0" applyFont="1" applyBorder="1" applyAlignment="1">
      <alignment horizontal="left" vertical="center"/>
    </xf>
    <xf numFmtId="0" fontId="4" fillId="0" borderId="7" xfId="0" applyFont="1" applyBorder="1" applyAlignment="1">
      <alignment horizontal="right" vertical="center"/>
    </xf>
    <xf numFmtId="0" fontId="3" fillId="0" borderId="7" xfId="0" applyFont="1" applyBorder="1" applyAlignment="1">
      <alignment horizontal="center" vertical="center" readingOrder="1"/>
    </xf>
    <xf numFmtId="0" fontId="3" fillId="0" borderId="7" xfId="0" applyFont="1" applyBorder="1" applyAlignment="1">
      <alignment horizontal="left" vertical="center"/>
    </xf>
    <xf numFmtId="0" fontId="4" fillId="0" borderId="1" xfId="0" applyFont="1" applyFill="1" applyBorder="1" applyAlignment="1">
      <alignment horizontal="right" vertical="center"/>
    </xf>
    <xf numFmtId="0" fontId="3" fillId="0" borderId="1" xfId="0" applyFont="1" applyFill="1" applyBorder="1" applyAlignment="1">
      <alignment horizontal="center" vertical="center" readingOrder="1"/>
    </xf>
    <xf numFmtId="0" fontId="3" fillId="0" borderId="1" xfId="0" applyFont="1" applyFill="1" applyBorder="1" applyAlignment="1">
      <alignment horizontal="left" vertical="center"/>
    </xf>
    <xf numFmtId="0" fontId="0" fillId="0" borderId="0" xfId="0" applyAlignment="1">
      <alignment horizontal="center"/>
    </xf>
    <xf numFmtId="0" fontId="3" fillId="0" borderId="0" xfId="0" applyFont="1"/>
    <xf numFmtId="0" fontId="3" fillId="0" borderId="11" xfId="0" applyFont="1" applyFill="1" applyBorder="1" applyAlignment="1">
      <alignment horizontal="center" vertical="center"/>
    </xf>
    <xf numFmtId="0" fontId="4" fillId="0" borderId="9" xfId="0" applyFont="1" applyFill="1" applyBorder="1" applyAlignment="1">
      <alignment horizontal="right" vertical="center"/>
    </xf>
    <xf numFmtId="0" fontId="3" fillId="0" borderId="9" xfId="0" applyFont="1" applyBorder="1" applyAlignment="1">
      <alignment horizontal="left" vertical="center"/>
    </xf>
    <xf numFmtId="0" fontId="4" fillId="0" borderId="9" xfId="0" applyFont="1" applyFill="1" applyBorder="1" applyAlignment="1">
      <alignment horizontal="right" vertical="center" readingOrder="2"/>
    </xf>
    <xf numFmtId="0" fontId="4" fillId="0" borderId="3" xfId="0" applyFont="1" applyFill="1" applyBorder="1" applyAlignment="1">
      <alignment horizontal="right" vertical="center"/>
    </xf>
    <xf numFmtId="0" fontId="3" fillId="0" borderId="3" xfId="0" applyFont="1" applyBorder="1" applyAlignment="1">
      <alignment horizontal="left" vertical="center"/>
    </xf>
    <xf numFmtId="0" fontId="4" fillId="0" borderId="13" xfId="0" applyFont="1" applyFill="1" applyBorder="1" applyAlignment="1">
      <alignment horizontal="right" vertical="center"/>
    </xf>
    <xf numFmtId="0" fontId="3" fillId="0" borderId="13" xfId="0" applyFont="1" applyBorder="1" applyAlignment="1">
      <alignment horizontal="left" vertical="center"/>
    </xf>
    <xf numFmtId="0" fontId="0" fillId="0" borderId="0" xfId="0" applyAlignment="1">
      <alignment vertical="center"/>
    </xf>
    <xf numFmtId="0" fontId="3" fillId="0" borderId="3"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6" xfId="0" applyFont="1" applyBorder="1" applyAlignment="1">
      <alignment horizontal="right" vertical="center"/>
    </xf>
    <xf numFmtId="0" fontId="3" fillId="0" borderId="6" xfId="0" applyFont="1" applyBorder="1" applyAlignment="1">
      <alignment horizontal="center" vertical="center" readingOrder="1"/>
    </xf>
    <xf numFmtId="0" fontId="3" fillId="0" borderId="6" xfId="0" applyFont="1" applyBorder="1" applyAlignment="1">
      <alignment horizontal="left" vertical="center" wrapText="1"/>
    </xf>
    <xf numFmtId="0" fontId="2" fillId="0" borderId="7" xfId="0" applyFont="1" applyBorder="1" applyAlignment="1">
      <alignment horizontal="right" vertical="center"/>
    </xf>
    <xf numFmtId="0" fontId="3" fillId="0" borderId="7" xfId="0" applyFont="1" applyBorder="1" applyAlignment="1">
      <alignment horizontal="left" vertical="center" wrapText="1"/>
    </xf>
    <xf numFmtId="0" fontId="2" fillId="0" borderId="1" xfId="0" applyFont="1" applyFill="1" applyBorder="1" applyAlignment="1">
      <alignment horizontal="right" vertical="center"/>
    </xf>
    <xf numFmtId="0" fontId="3" fillId="0" borderId="16" xfId="0" applyFont="1" applyFill="1" applyBorder="1" applyAlignment="1">
      <alignment horizontal="center" vertical="center" readingOrder="1"/>
    </xf>
    <xf numFmtId="0" fontId="3" fillId="0" borderId="16" xfId="0" applyFont="1" applyFill="1" applyBorder="1" applyAlignment="1">
      <alignment horizontal="left" vertical="center" wrapText="1"/>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2" fillId="0" borderId="0" xfId="0" applyFont="1" applyBorder="1" applyAlignment="1">
      <alignment horizontal="center" vertical="center"/>
    </xf>
    <xf numFmtId="0" fontId="6" fillId="0" borderId="9" xfId="0" applyFont="1" applyFill="1" applyBorder="1" applyAlignment="1">
      <alignment horizontal="center" vertical="center"/>
    </xf>
    <xf numFmtId="0" fontId="2" fillId="0" borderId="12" xfId="0" applyFont="1" applyFill="1" applyBorder="1" applyAlignment="1">
      <alignment horizontal="right" vertical="center"/>
    </xf>
    <xf numFmtId="0" fontId="2" fillId="0" borderId="12" xfId="0" applyFont="1" applyBorder="1" applyAlignment="1">
      <alignment horizontal="left" vertical="center" wrapText="1"/>
    </xf>
    <xf numFmtId="0" fontId="2" fillId="0" borderId="15" xfId="0" applyFont="1" applyFill="1" applyBorder="1" applyAlignment="1">
      <alignment horizontal="right" vertical="center"/>
    </xf>
    <xf numFmtId="0" fontId="3" fillId="0" borderId="15" xfId="0" applyFont="1" applyFill="1" applyBorder="1" applyAlignment="1">
      <alignment horizontal="right" vertical="center" indent="1" readingOrder="1"/>
    </xf>
    <xf numFmtId="0" fontId="2" fillId="0" borderId="15" xfId="0" applyFont="1" applyBorder="1" applyAlignment="1">
      <alignment horizontal="left" vertical="center" wrapText="1"/>
    </xf>
    <xf numFmtId="0" fontId="3" fillId="0" borderId="1" xfId="0" applyFont="1" applyFill="1" applyBorder="1" applyAlignment="1">
      <alignment horizontal="right" vertical="center" indent="1" readingOrder="1"/>
    </xf>
    <xf numFmtId="0" fontId="2" fillId="0" borderId="1" xfId="0" applyFont="1" applyFill="1" applyBorder="1" applyAlignment="1">
      <alignment horizontal="left" vertical="center" wrapText="1"/>
    </xf>
    <xf numFmtId="0" fontId="2" fillId="0" borderId="0" xfId="0" applyFont="1" applyBorder="1" applyAlignment="1">
      <alignment vertical="center" wrapText="1"/>
    </xf>
    <xf numFmtId="0" fontId="2"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12" xfId="0" applyFont="1" applyFill="1" applyBorder="1" applyAlignment="1">
      <alignment horizontal="right" vertical="center" indent="1" readingOrder="1"/>
    </xf>
    <xf numFmtId="0" fontId="2" fillId="0" borderId="15" xfId="0" applyFont="1" applyFill="1" applyBorder="1" applyAlignment="1">
      <alignment horizontal="right" vertical="center" indent="1" readingOrder="1"/>
    </xf>
    <xf numFmtId="0" fontId="2" fillId="0" borderId="1" xfId="0" applyFont="1" applyFill="1" applyBorder="1" applyAlignment="1">
      <alignment horizontal="right" vertical="center" indent="1" readingOrder="1"/>
    </xf>
    <xf numFmtId="0" fontId="0" fillId="0" borderId="0" xfId="0" applyBorder="1" applyAlignment="1">
      <alignment horizontal="center" vertical="center"/>
    </xf>
    <xf numFmtId="0" fontId="8" fillId="0" borderId="0" xfId="0" applyFont="1" applyFill="1" applyBorder="1" applyAlignment="1">
      <alignment horizontal="center" vertical="center" readingOrder="1"/>
    </xf>
    <xf numFmtId="0" fontId="9" fillId="0" borderId="0" xfId="0" applyFont="1" applyAlignment="1">
      <alignment horizontal="center" vertical="center"/>
    </xf>
    <xf numFmtId="0" fontId="11" fillId="0" borderId="0" xfId="0" applyFont="1" applyFill="1" applyBorder="1" applyAlignment="1">
      <alignment horizontal="center" readingOrder="2"/>
    </xf>
    <xf numFmtId="0" fontId="2" fillId="0" borderId="3" xfId="0" applyFont="1" applyFill="1" applyBorder="1" applyAlignment="1">
      <alignment horizontal="center" vertical="center"/>
    </xf>
    <xf numFmtId="0" fontId="2" fillId="0" borderId="7" xfId="0" applyFont="1" applyFill="1" applyBorder="1" applyAlignment="1">
      <alignment horizontal="right" vertical="center" wrapText="1" readingOrder="2"/>
    </xf>
    <xf numFmtId="0" fontId="2" fillId="0" borderId="1" xfId="0" applyFont="1" applyFill="1" applyBorder="1" applyAlignment="1">
      <alignment horizontal="right" vertical="center" wrapText="1" readingOrder="2"/>
    </xf>
    <xf numFmtId="0" fontId="12" fillId="0" borderId="0" xfId="0" applyFont="1"/>
    <xf numFmtId="0" fontId="3" fillId="0" borderId="14" xfId="0" applyFont="1" applyFill="1" applyBorder="1" applyAlignment="1">
      <alignment horizontal="right" vertical="center" indent="1" readingOrder="1"/>
    </xf>
    <xf numFmtId="0" fontId="2" fillId="0" borderId="0" xfId="0" applyFont="1" applyFill="1" applyBorder="1" applyAlignment="1">
      <alignment horizontal="right" vertical="center" readingOrder="2"/>
    </xf>
    <xf numFmtId="0" fontId="2" fillId="0" borderId="9" xfId="0" applyFont="1" applyFill="1" applyBorder="1" applyAlignment="1">
      <alignment horizontal="right" vertical="center" readingOrder="2"/>
    </xf>
    <xf numFmtId="0" fontId="2" fillId="0" borderId="9" xfId="0" applyFont="1" applyFill="1" applyBorder="1" applyAlignment="1">
      <alignment horizontal="right" vertical="center" wrapText="1" readingOrder="2"/>
    </xf>
    <xf numFmtId="0" fontId="3" fillId="0" borderId="9" xfId="0" applyFont="1" applyFill="1" applyBorder="1" applyAlignment="1">
      <alignment horizontal="center" vertical="center" readingOrder="1"/>
    </xf>
    <xf numFmtId="0" fontId="3" fillId="0" borderId="7" xfId="0" applyFont="1" applyFill="1" applyBorder="1" applyAlignment="1">
      <alignment horizontal="center" vertical="center" readingOrder="1"/>
    </xf>
    <xf numFmtId="0" fontId="13" fillId="0" borderId="0" xfId="1"/>
    <xf numFmtId="0" fontId="2" fillId="0" borderId="1" xfId="1" applyFont="1" applyBorder="1" applyAlignment="1">
      <alignment vertical="center"/>
    </xf>
    <xf numFmtId="0" fontId="2" fillId="0" borderId="2" xfId="1" applyFont="1" applyFill="1" applyBorder="1" applyAlignment="1">
      <alignment horizontal="center" vertical="center"/>
    </xf>
    <xf numFmtId="0" fontId="3" fillId="0" borderId="5"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2" fillId="0" borderId="12" xfId="1" applyFont="1" applyFill="1" applyBorder="1" applyAlignment="1">
      <alignment horizontal="right" vertical="center"/>
    </xf>
    <xf numFmtId="0" fontId="3" fillId="0" borderId="12" xfId="1" applyNumberFormat="1" applyFont="1" applyFill="1" applyBorder="1" applyAlignment="1">
      <alignment horizontal="center" vertical="center"/>
    </xf>
    <xf numFmtId="0" fontId="14" fillId="0" borderId="12" xfId="1" applyFont="1" applyBorder="1" applyAlignment="1">
      <alignment horizontal="left" vertical="center" wrapText="1"/>
    </xf>
    <xf numFmtId="0" fontId="2" fillId="0" borderId="9" xfId="1" applyFont="1" applyFill="1" applyBorder="1" applyAlignment="1">
      <alignment horizontal="right" vertical="center"/>
    </xf>
    <xf numFmtId="0" fontId="3" fillId="0" borderId="9" xfId="1" applyNumberFormat="1" applyFont="1" applyFill="1" applyBorder="1" applyAlignment="1">
      <alignment horizontal="center" vertical="center"/>
    </xf>
    <xf numFmtId="0" fontId="3" fillId="0" borderId="9" xfId="1" applyFont="1" applyBorder="1" applyAlignment="1">
      <alignment horizontal="left" vertical="center" wrapText="1"/>
    </xf>
    <xf numFmtId="0" fontId="2" fillId="0" borderId="9" xfId="1" applyFont="1" applyFill="1" applyBorder="1" applyAlignment="1">
      <alignment horizontal="right" vertical="center" readingOrder="2"/>
    </xf>
    <xf numFmtId="0" fontId="3" fillId="0" borderId="9" xfId="1" applyNumberFormat="1" applyFont="1" applyFill="1" applyBorder="1" applyAlignment="1">
      <alignment horizontal="center" vertical="center" readingOrder="2"/>
    </xf>
    <xf numFmtId="0" fontId="3" fillId="0" borderId="9" xfId="1" applyFont="1" applyBorder="1" applyAlignment="1">
      <alignment horizontal="left" wrapText="1"/>
    </xf>
    <xf numFmtId="0" fontId="2" fillId="0" borderId="15" xfId="1" applyFont="1" applyFill="1" applyBorder="1" applyAlignment="1">
      <alignment horizontal="right" vertical="center"/>
    </xf>
    <xf numFmtId="0" fontId="3" fillId="0" borderId="15" xfId="1" applyNumberFormat="1" applyFont="1" applyFill="1" applyBorder="1" applyAlignment="1">
      <alignment horizontal="center" vertical="center"/>
    </xf>
    <xf numFmtId="0" fontId="14" fillId="0" borderId="3" xfId="1" applyFont="1" applyBorder="1" applyAlignment="1">
      <alignment horizontal="left" vertical="center" wrapText="1"/>
    </xf>
    <xf numFmtId="0" fontId="2" fillId="0" borderId="1" xfId="1" applyFont="1" applyFill="1" applyBorder="1" applyAlignment="1">
      <alignment horizontal="right" vertical="center"/>
    </xf>
    <xf numFmtId="0" fontId="3" fillId="0" borderId="1" xfId="1" applyNumberFormat="1" applyFont="1" applyFill="1" applyBorder="1" applyAlignment="1">
      <alignment horizontal="center" vertical="center"/>
    </xf>
    <xf numFmtId="0" fontId="14" fillId="0" borderId="13" xfId="1" applyFont="1" applyBorder="1" applyAlignment="1">
      <alignment horizontal="left" vertical="center" wrapText="1"/>
    </xf>
    <xf numFmtId="164" fontId="15" fillId="0" borderId="0" xfId="1" applyNumberFormat="1" applyFont="1"/>
    <xf numFmtId="165" fontId="13" fillId="0" borderId="0" xfId="1" applyNumberFormat="1"/>
    <xf numFmtId="0" fontId="13" fillId="0" borderId="0" xfId="1" applyAlignment="1">
      <alignment horizontal="center" vertical="center"/>
    </xf>
    <xf numFmtId="0" fontId="3" fillId="0" borderId="11" xfId="1" applyFont="1" applyFill="1" applyBorder="1" applyAlignment="1">
      <alignment horizontal="center" wrapText="1"/>
    </xf>
    <xf numFmtId="3" fontId="3" fillId="0" borderId="9" xfId="1" applyNumberFormat="1" applyFont="1" applyFill="1" applyBorder="1" applyAlignment="1">
      <alignment horizontal="right" vertical="center" indent="1"/>
    </xf>
    <xf numFmtId="3" fontId="3" fillId="0" borderId="12" xfId="1" applyNumberFormat="1" applyFont="1" applyFill="1" applyBorder="1" applyAlignment="1">
      <alignment horizontal="right" vertical="center" indent="1"/>
    </xf>
    <xf numFmtId="3" fontId="3" fillId="0" borderId="15" xfId="1" applyNumberFormat="1" applyFont="1" applyFill="1" applyBorder="1" applyAlignment="1">
      <alignment horizontal="right" vertical="center" indent="1"/>
    </xf>
    <xf numFmtId="3" fontId="3" fillId="0" borderId="13" xfId="1" applyNumberFormat="1" applyFont="1" applyFill="1" applyBorder="1" applyAlignment="1">
      <alignment horizontal="right" vertical="center" indent="1"/>
    </xf>
    <xf numFmtId="3" fontId="17" fillId="0" borderId="12" xfId="1" applyNumberFormat="1" applyFont="1" applyFill="1" applyBorder="1" applyAlignment="1">
      <alignment horizontal="right" vertical="center" indent="1"/>
    </xf>
    <xf numFmtId="3" fontId="17" fillId="0" borderId="9" xfId="1" applyNumberFormat="1" applyFont="1" applyFill="1" applyBorder="1" applyAlignment="1">
      <alignment horizontal="right" vertical="center" indent="1"/>
    </xf>
    <xf numFmtId="3" fontId="17" fillId="0" borderId="15" xfId="1" applyNumberFormat="1" applyFont="1" applyFill="1" applyBorder="1" applyAlignment="1">
      <alignment horizontal="right" vertical="center" indent="1"/>
    </xf>
    <xf numFmtId="3" fontId="17" fillId="0" borderId="13" xfId="1" applyNumberFormat="1" applyFont="1" applyFill="1" applyBorder="1" applyAlignment="1">
      <alignment horizontal="right" vertical="center" indent="1"/>
    </xf>
    <xf numFmtId="3" fontId="17" fillId="0" borderId="12" xfId="1" applyNumberFormat="1" applyFont="1" applyFill="1" applyBorder="1" applyAlignment="1">
      <alignment horizontal="center" vertical="center"/>
    </xf>
    <xf numFmtId="3" fontId="17" fillId="0" borderId="14" xfId="1" applyNumberFormat="1" applyFont="1" applyFill="1" applyBorder="1" applyAlignment="1">
      <alignment horizontal="center" vertical="center"/>
    </xf>
    <xf numFmtId="0" fontId="18" fillId="0" borderId="12" xfId="1" applyFont="1" applyBorder="1" applyAlignment="1">
      <alignment horizontal="left" vertical="center" wrapText="1"/>
    </xf>
    <xf numFmtId="3" fontId="17" fillId="0" borderId="9" xfId="1" applyNumberFormat="1" applyFont="1" applyFill="1" applyBorder="1" applyAlignment="1">
      <alignment horizontal="center" vertical="center"/>
    </xf>
    <xf numFmtId="0" fontId="17" fillId="0" borderId="9" xfId="1" applyFont="1" applyBorder="1" applyAlignment="1">
      <alignment horizontal="left" vertical="center" wrapText="1"/>
    </xf>
    <xf numFmtId="0" fontId="17" fillId="0" borderId="9" xfId="1" applyFont="1" applyBorder="1" applyAlignment="1">
      <alignment horizontal="left" wrapText="1"/>
    </xf>
    <xf numFmtId="3" fontId="17" fillId="0" borderId="15" xfId="1" applyNumberFormat="1" applyFont="1" applyFill="1" applyBorder="1" applyAlignment="1">
      <alignment horizontal="center" vertical="center"/>
    </xf>
    <xf numFmtId="3" fontId="17" fillId="0" borderId="3" xfId="1" applyNumberFormat="1" applyFont="1" applyFill="1" applyBorder="1" applyAlignment="1">
      <alignment horizontal="center" vertical="center"/>
    </xf>
    <xf numFmtId="0" fontId="18" fillId="0" borderId="3" xfId="1" applyFont="1" applyBorder="1" applyAlignment="1">
      <alignment horizontal="left" vertical="center" wrapText="1"/>
    </xf>
    <xf numFmtId="3" fontId="12" fillId="0" borderId="13" xfId="1" applyNumberFormat="1" applyFont="1" applyFill="1" applyBorder="1" applyAlignment="1">
      <alignment horizontal="center" vertical="center"/>
    </xf>
    <xf numFmtId="0" fontId="18" fillId="0" borderId="13" xfId="1" applyFont="1" applyBorder="1" applyAlignment="1">
      <alignment horizontal="left" vertical="center" wrapText="1"/>
    </xf>
    <xf numFmtId="0" fontId="13" fillId="0" borderId="2" xfId="1" applyBorder="1" applyAlignment="1">
      <alignment horizontal="right" readingOrder="2"/>
    </xf>
    <xf numFmtId="0" fontId="2" fillId="0" borderId="0" xfId="1" applyFont="1" applyBorder="1" applyAlignment="1">
      <alignment vertical="center" wrapText="1"/>
    </xf>
    <xf numFmtId="0" fontId="6"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6" fillId="0" borderId="19" xfId="1" applyFont="1" applyFill="1" applyBorder="1" applyAlignment="1">
      <alignment horizontal="center" vertical="center"/>
    </xf>
    <xf numFmtId="0" fontId="5" fillId="0" borderId="15"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4" fillId="0" borderId="0" xfId="1" applyFont="1" applyFill="1" applyBorder="1" applyAlignment="1">
      <alignment horizontal="right" vertical="center" wrapText="1"/>
    </xf>
    <xf numFmtId="0" fontId="3" fillId="0" borderId="9" xfId="1" applyFont="1" applyFill="1" applyBorder="1" applyAlignment="1">
      <alignment horizontal="center" vertical="center" readingOrder="1"/>
    </xf>
    <xf numFmtId="0" fontId="3" fillId="0" borderId="21" xfId="1" applyFont="1" applyFill="1" applyBorder="1" applyAlignment="1">
      <alignment horizontal="center" vertical="center" readingOrder="1"/>
    </xf>
    <xf numFmtId="0" fontId="4" fillId="0" borderId="9" xfId="1" applyFont="1" applyFill="1" applyBorder="1" applyAlignment="1">
      <alignment horizontal="right" vertical="center"/>
    </xf>
    <xf numFmtId="0" fontId="3" fillId="0" borderId="5" xfId="1" applyFont="1" applyFill="1" applyBorder="1" applyAlignment="1">
      <alignment horizontal="center" vertical="center" readingOrder="1"/>
    </xf>
    <xf numFmtId="0" fontId="4" fillId="0" borderId="9" xfId="1" applyFont="1" applyFill="1" applyBorder="1" applyAlignment="1">
      <alignment horizontal="right" vertical="center" readingOrder="2"/>
    </xf>
    <xf numFmtId="0" fontId="4" fillId="0" borderId="15" xfId="1" applyFont="1" applyFill="1" applyBorder="1" applyAlignment="1">
      <alignment horizontal="right" vertical="center"/>
    </xf>
    <xf numFmtId="0" fontId="3" fillId="0" borderId="15" xfId="1" applyFont="1" applyFill="1" applyBorder="1" applyAlignment="1">
      <alignment horizontal="center" vertical="center" readingOrder="1"/>
    </xf>
    <xf numFmtId="0" fontId="3" fillId="0" borderId="20" xfId="1" applyFont="1" applyFill="1" applyBorder="1" applyAlignment="1">
      <alignment horizontal="center" vertical="center" readingOrder="1"/>
    </xf>
    <xf numFmtId="0" fontId="14" fillId="0" borderId="15" xfId="1" applyFont="1" applyBorder="1" applyAlignment="1">
      <alignment horizontal="left" vertical="center" wrapText="1"/>
    </xf>
    <xf numFmtId="0" fontId="4" fillId="0" borderId="1" xfId="1" applyFont="1" applyFill="1" applyBorder="1" applyAlignment="1">
      <alignment horizontal="right" vertical="center"/>
    </xf>
    <xf numFmtId="0" fontId="3" fillId="0" borderId="13"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1" xfId="1" applyFont="1" applyFill="1" applyBorder="1" applyAlignment="1">
      <alignment horizontal="center" vertical="center"/>
    </xf>
    <xf numFmtId="0" fontId="14" fillId="0" borderId="1" xfId="1" applyFont="1" applyBorder="1" applyAlignment="1">
      <alignment horizontal="left" vertical="center" wrapText="1"/>
    </xf>
    <xf numFmtId="0" fontId="3" fillId="0" borderId="0" xfId="1" applyFont="1" applyFill="1" applyBorder="1" applyAlignment="1">
      <alignment horizontal="right" vertical="center" indent="1"/>
    </xf>
    <xf numFmtId="0" fontId="6" fillId="0" borderId="2" xfId="1" applyFont="1" applyFill="1" applyBorder="1" applyAlignment="1">
      <alignment horizontal="center" vertical="center"/>
    </xf>
    <xf numFmtId="0" fontId="4" fillId="0" borderId="8" xfId="1" applyFont="1" applyFill="1" applyBorder="1" applyAlignment="1">
      <alignment horizontal="center" vertical="center"/>
    </xf>
    <xf numFmtId="0" fontId="5" fillId="0" borderId="3" xfId="1" applyFont="1" applyFill="1" applyBorder="1" applyAlignment="1">
      <alignment horizontal="center" vertical="center" wrapText="1"/>
    </xf>
    <xf numFmtId="49" fontId="3" fillId="0" borderId="12" xfId="1" applyNumberFormat="1" applyFont="1" applyFill="1" applyBorder="1" applyAlignment="1">
      <alignment horizontal="right" vertical="center" readingOrder="2"/>
    </xf>
    <xf numFmtId="0" fontId="3" fillId="0" borderId="12" xfId="1" applyFont="1" applyFill="1" applyBorder="1" applyAlignment="1">
      <alignment horizontal="right" vertical="center" indent="1" readingOrder="1"/>
    </xf>
    <xf numFmtId="49" fontId="3" fillId="0" borderId="12" xfId="1" applyNumberFormat="1" applyFont="1" applyFill="1" applyBorder="1" applyAlignment="1">
      <alignment horizontal="left" vertical="center" readingOrder="1"/>
    </xf>
    <xf numFmtId="49" fontId="3" fillId="0" borderId="9" xfId="1" applyNumberFormat="1" applyFont="1" applyFill="1" applyBorder="1" applyAlignment="1">
      <alignment horizontal="right" vertical="center" readingOrder="2"/>
    </xf>
    <xf numFmtId="0" fontId="3" fillId="0" borderId="9" xfId="1" applyFont="1" applyFill="1" applyBorder="1" applyAlignment="1">
      <alignment horizontal="right" vertical="center" indent="1" readingOrder="1"/>
    </xf>
    <xf numFmtId="49" fontId="3" fillId="0" borderId="9" xfId="1" applyNumberFormat="1" applyFont="1" applyFill="1" applyBorder="1" applyAlignment="1">
      <alignment horizontal="left" vertical="center" readingOrder="1"/>
    </xf>
    <xf numFmtId="49" fontId="3" fillId="0" borderId="15" xfId="1" applyNumberFormat="1" applyFont="1" applyFill="1" applyBorder="1" applyAlignment="1">
      <alignment horizontal="right" vertical="center" readingOrder="2"/>
    </xf>
    <xf numFmtId="0" fontId="3" fillId="0" borderId="15" xfId="1" applyFont="1" applyFill="1" applyBorder="1" applyAlignment="1">
      <alignment horizontal="right" vertical="center" indent="1" readingOrder="1"/>
    </xf>
    <xf numFmtId="49" fontId="3" fillId="0" borderId="15" xfId="1" applyNumberFormat="1" applyFont="1" applyFill="1" applyBorder="1" applyAlignment="1">
      <alignment horizontal="left" vertical="center" readingOrder="1"/>
    </xf>
    <xf numFmtId="0" fontId="3" fillId="0" borderId="1" xfId="1" applyFont="1" applyFill="1" applyBorder="1" applyAlignment="1">
      <alignment horizontal="right" vertical="center"/>
    </xf>
    <xf numFmtId="0" fontId="3" fillId="0" borderId="1" xfId="1" applyFont="1" applyFill="1" applyBorder="1" applyAlignment="1">
      <alignment horizontal="right" vertical="center" indent="1"/>
    </xf>
    <xf numFmtId="0" fontId="3" fillId="0" borderId="1" xfId="1" applyFont="1" applyBorder="1" applyAlignment="1">
      <alignment vertical="center"/>
    </xf>
    <xf numFmtId="0" fontId="5" fillId="0" borderId="2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5" xfId="1" applyFont="1" applyFill="1" applyBorder="1" applyAlignment="1">
      <alignment horizontal="right" vertical="center" indent="1" readingOrder="1"/>
    </xf>
    <xf numFmtId="0" fontId="3" fillId="0" borderId="25" xfId="1" applyFont="1" applyFill="1" applyBorder="1" applyAlignment="1">
      <alignment horizontal="center" vertical="center" wrapText="1"/>
    </xf>
    <xf numFmtId="0" fontId="3" fillId="0" borderId="21" xfId="1" applyFont="1" applyFill="1" applyBorder="1" applyAlignment="1">
      <alignment horizontal="right" vertical="center" indent="1" readingOrder="1"/>
    </xf>
    <xf numFmtId="0" fontId="3" fillId="0" borderId="20" xfId="1" applyFont="1" applyFill="1" applyBorder="1" applyAlignment="1">
      <alignment horizontal="right" vertical="center" indent="1" readingOrder="1"/>
    </xf>
    <xf numFmtId="0" fontId="3" fillId="0" borderId="26" xfId="1" applyFont="1" applyFill="1" applyBorder="1" applyAlignment="1">
      <alignment horizontal="right" vertical="center" indent="1"/>
    </xf>
    <xf numFmtId="0" fontId="2" fillId="0" borderId="8" xfId="1" applyFont="1" applyFill="1" applyBorder="1" applyAlignment="1">
      <alignment horizontal="center" vertical="center"/>
    </xf>
    <xf numFmtId="0" fontId="4" fillId="0" borderId="12" xfId="1" applyFont="1" applyFill="1" applyBorder="1" applyAlignment="1">
      <alignment horizontal="right" vertical="center"/>
    </xf>
    <xf numFmtId="0" fontId="4" fillId="2" borderId="9" xfId="1" applyFont="1" applyFill="1" applyBorder="1" applyAlignment="1">
      <alignment horizontal="right" vertical="center"/>
    </xf>
    <xf numFmtId="0" fontId="3" fillId="2" borderId="9" xfId="1" applyFont="1" applyFill="1" applyBorder="1" applyAlignment="1">
      <alignment horizontal="left" vertical="center" wrapText="1"/>
    </xf>
    <xf numFmtId="0" fontId="3" fillId="0" borderId="0" xfId="1" applyFont="1" applyAlignment="1">
      <alignmen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1" applyFont="1" applyAlignment="1">
      <alignment horizontal="center" vertical="center" wrapText="1"/>
    </xf>
    <xf numFmtId="0" fontId="3" fillId="0" borderId="8" xfId="0" applyFont="1" applyFill="1" applyBorder="1" applyAlignment="1">
      <alignment vertical="center"/>
    </xf>
    <xf numFmtId="0" fontId="3" fillId="0" borderId="9" xfId="0" applyFont="1" applyFill="1" applyBorder="1" applyAlignment="1">
      <alignment vertical="center"/>
    </xf>
    <xf numFmtId="0" fontId="8" fillId="0" borderId="9" xfId="0" applyFont="1" applyBorder="1"/>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8" fillId="0" borderId="7" xfId="0" applyFont="1" applyBorder="1"/>
    <xf numFmtId="0" fontId="4" fillId="0" borderId="5" xfId="0" applyFont="1" applyBorder="1" applyAlignment="1">
      <alignment vertical="center"/>
    </xf>
    <xf numFmtId="0" fontId="3" fillId="0" borderId="5" xfId="0" applyFont="1" applyBorder="1" applyAlignment="1">
      <alignment horizontal="left" vertical="center" wrapText="1"/>
    </xf>
    <xf numFmtId="0" fontId="4" fillId="0" borderId="9" xfId="0" applyFont="1" applyBorder="1" applyAlignment="1">
      <alignment vertical="center"/>
    </xf>
    <xf numFmtId="0" fontId="3" fillId="0" borderId="9" xfId="0" applyFont="1" applyBorder="1" applyAlignment="1">
      <alignment horizontal="right" vertical="center" indent="1"/>
    </xf>
    <xf numFmtId="0" fontId="3" fillId="0" borderId="9" xfId="0" applyFont="1" applyBorder="1" applyAlignment="1">
      <alignment horizontal="left" vertical="center" wrapText="1"/>
    </xf>
    <xf numFmtId="0" fontId="6" fillId="0" borderId="5" xfId="0" applyFont="1" applyFill="1" applyBorder="1" applyAlignment="1">
      <alignment horizontal="left" vertical="center"/>
    </xf>
    <xf numFmtId="0" fontId="4" fillId="0" borderId="3" xfId="0" applyFont="1" applyBorder="1" applyAlignment="1">
      <alignment vertical="center"/>
    </xf>
    <xf numFmtId="0" fontId="3" fillId="0" borderId="3" xfId="0" applyFont="1" applyBorder="1" applyAlignment="1">
      <alignment horizontal="right" vertical="center" indent="1"/>
    </xf>
    <xf numFmtId="0" fontId="3" fillId="0" borderId="15" xfId="0" applyFont="1" applyBorder="1" applyAlignment="1">
      <alignment horizontal="right" vertical="center" indent="1"/>
    </xf>
    <xf numFmtId="0" fontId="3" fillId="0" borderId="15" xfId="0" applyFont="1" applyBorder="1" applyAlignment="1">
      <alignment horizontal="left" vertical="center" wrapText="1"/>
    </xf>
    <xf numFmtId="0" fontId="4" fillId="0" borderId="13" xfId="0" applyFont="1" applyFill="1" applyBorder="1" applyAlignment="1">
      <alignment vertical="center"/>
    </xf>
    <xf numFmtId="0" fontId="3" fillId="0" borderId="13" xfId="0" applyFont="1" applyFill="1" applyBorder="1" applyAlignment="1">
      <alignment horizontal="right" vertical="center" indent="1"/>
    </xf>
    <xf numFmtId="0" fontId="14" fillId="0" borderId="1" xfId="0" applyFont="1" applyBorder="1" applyAlignment="1">
      <alignment horizontal="left" vertical="center" wrapText="1"/>
    </xf>
    <xf numFmtId="0" fontId="13" fillId="0" borderId="0" xfId="2"/>
    <xf numFmtId="0" fontId="4" fillId="0" borderId="9" xfId="2" applyFont="1" applyFill="1" applyBorder="1" applyAlignment="1">
      <alignment horizontal="center" vertical="center"/>
    </xf>
    <xf numFmtId="0" fontId="4" fillId="0" borderId="9" xfId="2" applyFont="1" applyFill="1" applyBorder="1" applyAlignment="1">
      <alignment horizontal="center" vertical="center" readingOrder="1"/>
    </xf>
    <xf numFmtId="0" fontId="3" fillId="0" borderId="5" xfId="2" applyFont="1" applyBorder="1" applyAlignment="1">
      <alignment horizontal="right" vertical="center" indent="1" readingOrder="1"/>
    </xf>
    <xf numFmtId="0" fontId="3" fillId="0" borderId="9" xfId="2" applyFont="1" applyBorder="1" applyAlignment="1">
      <alignment horizontal="right" vertical="center" indent="1" readingOrder="1"/>
    </xf>
    <xf numFmtId="0" fontId="3" fillId="0" borderId="15" xfId="2" applyFont="1" applyBorder="1" applyAlignment="1">
      <alignment horizontal="right" vertical="center" indent="1" readingOrder="1"/>
    </xf>
    <xf numFmtId="0" fontId="3" fillId="0" borderId="1" xfId="2" applyFont="1" applyBorder="1" applyAlignment="1">
      <alignment horizontal="right" vertical="center" indent="1" readingOrder="1"/>
    </xf>
    <xf numFmtId="0" fontId="5" fillId="0" borderId="11" xfId="0" applyFont="1" applyFill="1" applyBorder="1" applyAlignment="1">
      <alignment horizontal="center" vertical="center"/>
    </xf>
    <xf numFmtId="0" fontId="4" fillId="0" borderId="9" xfId="0" applyFont="1" applyBorder="1" applyAlignment="1">
      <alignment horizontal="right" vertical="center"/>
    </xf>
    <xf numFmtId="0" fontId="3" fillId="0" borderId="5" xfId="0" applyFont="1" applyBorder="1" applyAlignment="1">
      <alignment horizontal="right" vertical="center" indent="1" readingOrder="1"/>
    </xf>
    <xf numFmtId="0" fontId="0" fillId="0" borderId="0" xfId="0" applyAlignment="1">
      <alignment horizontal="right" vertical="center" indent="2"/>
    </xf>
    <xf numFmtId="0" fontId="3" fillId="0" borderId="9" xfId="0" applyFont="1" applyBorder="1" applyAlignment="1">
      <alignment horizontal="right" vertical="center" indent="1" readingOrder="1"/>
    </xf>
    <xf numFmtId="0" fontId="4" fillId="0" borderId="3" xfId="0" applyFont="1" applyBorder="1" applyAlignment="1">
      <alignment horizontal="right" vertical="center"/>
    </xf>
    <xf numFmtId="0" fontId="3" fillId="0" borderId="3" xfId="0" applyFont="1" applyBorder="1" applyAlignment="1">
      <alignment horizontal="right" vertical="center" indent="1" readingOrder="1"/>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13" fillId="0" borderId="0" xfId="0" applyFont="1"/>
    <xf numFmtId="0" fontId="4" fillId="0" borderId="12" xfId="0" applyFont="1" applyBorder="1" applyAlignment="1">
      <alignment horizontal="right" vertical="center" wrapText="1"/>
    </xf>
    <xf numFmtId="0" fontId="3" fillId="0" borderId="12" xfId="0" applyFont="1" applyBorder="1" applyAlignment="1">
      <alignment horizontal="right" vertical="center" indent="1" readingOrder="1"/>
    </xf>
    <xf numFmtId="0" fontId="5" fillId="0" borderId="12" xfId="0" applyFont="1" applyBorder="1" applyAlignment="1">
      <alignment horizontal="left" vertical="center" wrapText="1"/>
    </xf>
    <xf numFmtId="0" fontId="4" fillId="0" borderId="9" xfId="0" applyFont="1" applyBorder="1" applyAlignment="1">
      <alignment horizontal="right" vertical="center" wrapText="1"/>
    </xf>
    <xf numFmtId="0" fontId="5" fillId="0" borderId="9" xfId="0" applyFont="1" applyBorder="1" applyAlignment="1">
      <alignment horizontal="left" vertical="center" wrapText="1"/>
    </xf>
    <xf numFmtId="0" fontId="4" fillId="0" borderId="15" xfId="0" applyFont="1" applyBorder="1" applyAlignment="1">
      <alignment horizontal="right" vertical="center" wrapText="1"/>
    </xf>
    <xf numFmtId="0" fontId="3" fillId="0" borderId="15" xfId="0" applyFont="1" applyBorder="1" applyAlignment="1">
      <alignment horizontal="right" vertical="center" indent="1" readingOrder="1"/>
    </xf>
    <xf numFmtId="0" fontId="5" fillId="0" borderId="15" xfId="0" applyFont="1" applyBorder="1" applyAlignment="1">
      <alignment horizontal="left" vertical="center" wrapText="1"/>
    </xf>
    <xf numFmtId="0" fontId="4" fillId="0" borderId="1" xfId="0" applyFont="1" applyFill="1" applyBorder="1" applyAlignment="1">
      <alignment horizontal="right" vertical="center" wrapText="1"/>
    </xf>
    <xf numFmtId="0" fontId="5" fillId="0" borderId="1" xfId="0" applyFont="1" applyFill="1" applyBorder="1" applyAlignment="1">
      <alignment horizontal="left" vertical="center" wrapText="1"/>
    </xf>
    <xf numFmtId="0" fontId="0" fillId="0" borderId="0" xfId="0" applyAlignment="1">
      <alignment wrapText="1"/>
    </xf>
    <xf numFmtId="0" fontId="4" fillId="0" borderId="5" xfId="0" applyFont="1" applyBorder="1" applyAlignment="1">
      <alignment horizontal="right" vertical="center"/>
    </xf>
    <xf numFmtId="0" fontId="3" fillId="0" borderId="9" xfId="0" applyFont="1" applyFill="1" applyBorder="1" applyAlignment="1">
      <alignment horizontal="right" vertical="center" indent="1" readingOrder="1"/>
    </xf>
    <xf numFmtId="0" fontId="4" fillId="0" borderId="15" xfId="0" applyFont="1" applyBorder="1" applyAlignment="1">
      <alignment horizontal="right" vertical="center"/>
    </xf>
    <xf numFmtId="0" fontId="7"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5" xfId="0" applyFont="1" applyFill="1" applyBorder="1" applyAlignment="1">
      <alignment horizontal="right" vertical="center"/>
    </xf>
    <xf numFmtId="0" fontId="3" fillId="0" borderId="5" xfId="0" applyFont="1" applyFill="1" applyBorder="1" applyAlignment="1">
      <alignment horizontal="right" vertical="center" indent="1" readingOrder="1"/>
    </xf>
    <xf numFmtId="0" fontId="4" fillId="0" borderId="9" xfId="0" applyFont="1" applyFill="1" applyBorder="1" applyAlignment="1">
      <alignment horizontal="right" vertical="center" readingOrder="1"/>
    </xf>
    <xf numFmtId="0" fontId="4" fillId="0" borderId="15" xfId="0" applyFont="1" applyFill="1" applyBorder="1" applyAlignment="1">
      <alignment horizontal="right" vertical="center" readingOrder="1"/>
    </xf>
    <xf numFmtId="0" fontId="0" fillId="0" borderId="0" xfId="0" applyFill="1"/>
    <xf numFmtId="0" fontId="4" fillId="0" borderId="11" xfId="0" applyFont="1" applyFill="1" applyBorder="1" applyAlignment="1">
      <alignment horizontal="center" vertical="center"/>
    </xf>
    <xf numFmtId="0" fontId="4" fillId="0" borderId="5" xfId="0" applyFont="1" applyFill="1" applyBorder="1" applyAlignment="1">
      <alignment horizontal="right" vertical="center" readingOrder="1"/>
    </xf>
    <xf numFmtId="0" fontId="4" fillId="0" borderId="9" xfId="0" applyFont="1" applyFill="1" applyBorder="1" applyAlignment="1">
      <alignment horizontal="right" vertical="center" wrapText="1" readingOrder="2"/>
    </xf>
    <xf numFmtId="0" fontId="4" fillId="0" borderId="3" xfId="0" applyFont="1" applyFill="1" applyBorder="1" applyAlignment="1">
      <alignment horizontal="right" vertical="center" readingOrder="2"/>
    </xf>
    <xf numFmtId="0" fontId="3" fillId="0" borderId="3" xfId="0" applyFont="1" applyFill="1" applyBorder="1" applyAlignment="1">
      <alignment horizontal="right" vertical="center" indent="1" readingOrder="1"/>
    </xf>
    <xf numFmtId="0" fontId="4" fillId="0" borderId="13" xfId="0" applyFont="1" applyFill="1" applyBorder="1" applyAlignment="1">
      <alignment horizontal="right" vertical="center" wrapText="1" readingOrder="2"/>
    </xf>
    <xf numFmtId="0" fontId="3" fillId="0" borderId="13" xfId="0" applyFont="1" applyFill="1" applyBorder="1" applyAlignment="1">
      <alignment horizontal="right" vertical="center" indent="1" readingOrder="1"/>
    </xf>
    <xf numFmtId="0" fontId="14" fillId="0" borderId="13" xfId="0" applyFont="1" applyBorder="1" applyAlignment="1">
      <alignment horizontal="left" vertical="center" wrapText="1"/>
    </xf>
    <xf numFmtId="0" fontId="23" fillId="0" borderId="0" xfId="0" applyFont="1" applyAlignment="1">
      <alignment horizontal="left" vertical="center"/>
    </xf>
    <xf numFmtId="0" fontId="23" fillId="0" borderId="0" xfId="0" applyFont="1" applyAlignment="1">
      <alignment vertical="center"/>
    </xf>
    <xf numFmtId="0" fontId="4" fillId="0" borderId="5" xfId="0" applyFont="1" applyFill="1" applyBorder="1" applyAlignment="1">
      <alignment horizontal="right" vertical="center" readingOrder="2"/>
    </xf>
    <xf numFmtId="0" fontId="0" fillId="0" borderId="0" xfId="0" applyAlignment="1">
      <alignment horizontal="center"/>
    </xf>
    <xf numFmtId="0" fontId="3" fillId="0" borderId="15" xfId="0" applyFont="1" applyBorder="1" applyAlignment="1">
      <alignment horizontal="right" vertical="center" indent="1" readingOrder="1"/>
    </xf>
    <xf numFmtId="0" fontId="3" fillId="0" borderId="1" xfId="0" applyFont="1" applyFill="1" applyBorder="1" applyAlignment="1">
      <alignment horizontal="right" vertical="center" indent="1"/>
    </xf>
    <xf numFmtId="0" fontId="3" fillId="0" borderId="9" xfId="0" applyFont="1" applyBorder="1" applyAlignment="1">
      <alignment horizontal="right" vertical="center" indent="1" readingOrder="1"/>
    </xf>
    <xf numFmtId="0" fontId="3" fillId="0" borderId="9" xfId="0" applyFont="1" applyBorder="1" applyAlignment="1">
      <alignment horizontal="right" vertical="center" indent="1" readingOrder="1"/>
    </xf>
    <xf numFmtId="0" fontId="3" fillId="0" borderId="12" xfId="0" applyFont="1" applyBorder="1" applyAlignment="1">
      <alignment horizontal="right" vertical="center" indent="1" readingOrder="1"/>
    </xf>
    <xf numFmtId="0" fontId="3" fillId="0" borderId="15" xfId="0" applyFont="1" applyBorder="1" applyAlignment="1">
      <alignment horizontal="right" vertical="center" indent="1" readingOrder="1"/>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0" xfId="0" applyFont="1" applyFill="1" applyBorder="1" applyAlignment="1">
      <alignment horizontal="right" vertical="center" indent="1" readingOrder="1"/>
    </xf>
    <xf numFmtId="0" fontId="3" fillId="0" borderId="9" xfId="0" applyFont="1" applyFill="1" applyBorder="1" applyAlignment="1">
      <alignment vertical="center" wrapText="1"/>
    </xf>
    <xf numFmtId="0" fontId="24" fillId="0" borderId="0" xfId="0" applyFont="1" applyAlignment="1">
      <alignment vertical="center"/>
    </xf>
    <xf numFmtId="0" fontId="24" fillId="0" borderId="0" xfId="0" applyFont="1" applyAlignment="1">
      <alignment horizontal="left" vertical="center"/>
    </xf>
    <xf numFmtId="0" fontId="3" fillId="0" borderId="0" xfId="1" applyFont="1" applyAlignment="1">
      <alignment horizontal="left" vertical="center"/>
    </xf>
    <xf numFmtId="0" fontId="6" fillId="0" borderId="3"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3" xfId="1" applyFont="1" applyFill="1" applyBorder="1" applyAlignment="1">
      <alignment horizontal="center" vertical="center"/>
    </xf>
    <xf numFmtId="0" fontId="5" fillId="0" borderId="3" xfId="2" applyFont="1" applyFill="1" applyBorder="1" applyAlignment="1">
      <alignment horizontal="center" vertical="center"/>
    </xf>
    <xf numFmtId="0" fontId="5" fillId="0" borderId="15" xfId="2" applyFont="1" applyFill="1" applyBorder="1" applyAlignment="1">
      <alignment horizontal="center" vertical="center"/>
    </xf>
    <xf numFmtId="0" fontId="14" fillId="0" borderId="12" xfId="2" applyFont="1" applyBorder="1" applyAlignment="1">
      <alignment horizontal="left" vertical="center" wrapText="1"/>
    </xf>
    <xf numFmtId="0" fontId="3" fillId="0" borderId="9" xfId="2" applyFont="1" applyBorder="1" applyAlignment="1">
      <alignment horizontal="left" vertical="center" wrapText="1"/>
    </xf>
    <xf numFmtId="0" fontId="14" fillId="0" borderId="15" xfId="2" applyFont="1" applyBorder="1" applyAlignment="1">
      <alignment horizontal="left" vertical="center" wrapText="1"/>
    </xf>
    <xf numFmtId="0" fontId="3" fillId="0" borderId="1" xfId="1" applyFont="1" applyFill="1" applyBorder="1" applyAlignment="1">
      <alignment horizontal="right" vertical="center" indent="1" readingOrder="1"/>
    </xf>
    <xf numFmtId="0" fontId="14" fillId="0" borderId="1" xfId="2" applyFont="1" applyBorder="1" applyAlignment="1">
      <alignment horizontal="left" vertical="center" wrapText="1"/>
    </xf>
    <xf numFmtId="0" fontId="13" fillId="0" borderId="0" xfId="1" applyBorder="1"/>
    <xf numFmtId="0" fontId="3" fillId="0" borderId="27" xfId="1" applyFont="1" applyFill="1" applyBorder="1" applyAlignment="1">
      <alignment horizontal="right" vertical="center" indent="1" readingOrder="1"/>
    </xf>
    <xf numFmtId="0" fontId="3" fillId="0" borderId="0" xfId="1" applyFont="1" applyFill="1" applyBorder="1" applyAlignment="1">
      <alignment horizontal="right" vertical="center" indent="1" readingOrder="1"/>
    </xf>
    <xf numFmtId="0" fontId="4" fillId="0" borderId="5" xfId="1" applyFont="1" applyFill="1" applyBorder="1" applyAlignment="1">
      <alignment horizontal="center" vertical="center" readingOrder="1"/>
    </xf>
    <xf numFmtId="0" fontId="4" fillId="0" borderId="3" xfId="1" applyFont="1" applyFill="1" applyBorder="1" applyAlignment="1">
      <alignment horizontal="center" vertical="center" wrapText="1"/>
    </xf>
    <xf numFmtId="0" fontId="4" fillId="0" borderId="1" xfId="1" applyFont="1" applyFill="1" applyBorder="1" applyAlignment="1">
      <alignment horizontal="right" vertical="center" readingOrder="2"/>
    </xf>
    <xf numFmtId="0" fontId="5" fillId="0" borderId="0" xfId="2" applyFont="1" applyFill="1" applyBorder="1" applyAlignment="1">
      <alignment horizontal="center" vertical="center"/>
    </xf>
    <xf numFmtId="0" fontId="5" fillId="0" borderId="0" xfId="2" applyFont="1" applyFill="1" applyBorder="1" applyAlignment="1">
      <alignment horizontal="center" vertical="center" wrapText="1"/>
    </xf>
    <xf numFmtId="0" fontId="5" fillId="0" borderId="9" xfId="2" applyFont="1" applyBorder="1" applyAlignment="1">
      <alignment horizontal="center" vertical="center" wrapText="1"/>
    </xf>
    <xf numFmtId="0" fontId="7" fillId="0" borderId="0" xfId="1" applyFont="1" applyAlignment="1">
      <alignment horizontal="center" vertical="center" readingOrder="2"/>
    </xf>
    <xf numFmtId="0" fontId="4" fillId="0" borderId="1" xfId="1" applyFont="1" applyBorder="1" applyAlignment="1">
      <alignment vertical="center" readingOrder="2"/>
    </xf>
    <xf numFmtId="0" fontId="6" fillId="0" borderId="3" xfId="1" applyFont="1" applyFill="1" applyBorder="1" applyAlignment="1">
      <alignment horizontal="right" vertical="center" indent="1"/>
    </xf>
    <xf numFmtId="0" fontId="4" fillId="0" borderId="11" xfId="1" applyFont="1" applyFill="1" applyBorder="1" applyAlignment="1">
      <alignment horizontal="center" vertical="center"/>
    </xf>
    <xf numFmtId="0" fontId="5" fillId="0" borderId="11" xfId="2" applyFont="1" applyFill="1" applyBorder="1" applyAlignment="1">
      <alignment horizontal="right" vertical="center" wrapText="1" indent="1" readingOrder="2"/>
    </xf>
    <xf numFmtId="0" fontId="4" fillId="0" borderId="11" xfId="2" applyFont="1" applyFill="1" applyBorder="1" applyAlignment="1">
      <alignment horizontal="left" vertical="center"/>
    </xf>
    <xf numFmtId="0" fontId="4" fillId="0" borderId="9" xfId="1" applyFont="1" applyFill="1" applyBorder="1" applyAlignment="1">
      <alignment horizontal="right" vertical="center"/>
    </xf>
    <xf numFmtId="0" fontId="4" fillId="0" borderId="9" xfId="1" applyFont="1" applyFill="1" applyBorder="1" applyAlignment="1">
      <alignment horizontal="right" vertical="center" wrapText="1" readingOrder="2"/>
    </xf>
    <xf numFmtId="0" fontId="13" fillId="0" borderId="32" xfId="1" applyBorder="1"/>
    <xf numFmtId="0" fontId="27" fillId="0" borderId="0" xfId="1" applyFont="1" applyAlignment="1">
      <alignment horizontal="center" vertical="center"/>
    </xf>
    <xf numFmtId="0" fontId="4" fillId="0" borderId="12" xfId="1" applyFont="1" applyFill="1" applyBorder="1" applyAlignment="1">
      <alignment horizontal="right" vertical="center" wrapText="1" readingOrder="2"/>
    </xf>
    <xf numFmtId="0" fontId="4" fillId="0" borderId="15" xfId="1" applyFont="1" applyFill="1" applyBorder="1" applyAlignment="1">
      <alignment horizontal="right" vertical="center" wrapText="1" readingOrder="2"/>
    </xf>
    <xf numFmtId="0" fontId="4" fillId="0" borderId="1" xfId="1" applyFont="1" applyFill="1" applyBorder="1" applyAlignment="1">
      <alignment horizontal="right" vertical="center" wrapText="1" readingOrder="2"/>
    </xf>
    <xf numFmtId="0" fontId="3" fillId="0" borderId="0" xfId="1" applyFont="1"/>
    <xf numFmtId="0" fontId="3" fillId="0" borderId="12" xfId="1" applyFont="1" applyFill="1" applyBorder="1" applyAlignment="1">
      <alignment horizontal="center" vertical="center" readingOrder="1"/>
    </xf>
    <xf numFmtId="0" fontId="3" fillId="0" borderId="1" xfId="1" applyFont="1" applyFill="1" applyBorder="1" applyAlignment="1">
      <alignment horizontal="center" vertical="center" readingOrder="1"/>
    </xf>
    <xf numFmtId="0" fontId="13" fillId="0" borderId="0" xfId="1" applyFill="1" applyBorder="1"/>
    <xf numFmtId="0" fontId="8" fillId="0" borderId="0" xfId="1" applyFont="1"/>
    <xf numFmtId="0" fontId="10"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4" fillId="0" borderId="14" xfId="1" applyFont="1" applyFill="1" applyBorder="1" applyAlignment="1">
      <alignment horizontal="right" vertical="center"/>
    </xf>
    <xf numFmtId="0" fontId="3" fillId="0" borderId="14" xfId="1" applyFont="1" applyBorder="1" applyAlignment="1">
      <alignment horizontal="right" vertical="center" indent="1" readingOrder="1"/>
    </xf>
    <xf numFmtId="0" fontId="3" fillId="0" borderId="12" xfId="1" applyFont="1" applyBorder="1" applyAlignment="1">
      <alignment horizontal="right" vertical="center" indent="1" readingOrder="1"/>
    </xf>
    <xf numFmtId="0" fontId="3" fillId="0" borderId="9" xfId="1" applyFont="1" applyBorder="1" applyAlignment="1">
      <alignment horizontal="right" vertical="center" indent="1" readingOrder="1"/>
    </xf>
    <xf numFmtId="0" fontId="26" fillId="0" borderId="9" xfId="3" applyFont="1" applyFill="1" applyBorder="1" applyAlignment="1">
      <alignment horizontal="right" vertical="center" indent="1"/>
    </xf>
    <xf numFmtId="0" fontId="4" fillId="0" borderId="11" xfId="1" applyFont="1" applyFill="1" applyBorder="1" applyAlignment="1">
      <alignment horizontal="right" vertical="center"/>
    </xf>
    <xf numFmtId="0" fontId="26" fillId="0" borderId="11" xfId="3" applyFont="1" applyFill="1" applyBorder="1" applyAlignment="1">
      <alignment horizontal="right" vertical="center" indent="1"/>
    </xf>
    <xf numFmtId="0" fontId="3" fillId="0" borderId="11" xfId="1" applyFont="1" applyBorder="1" applyAlignment="1">
      <alignment horizontal="right" vertical="center" indent="1" readingOrder="1"/>
    </xf>
    <xf numFmtId="0" fontId="13" fillId="0" borderId="0" xfId="1" applyAlignment="1">
      <alignment horizontal="center"/>
    </xf>
    <xf numFmtId="0" fontId="13" fillId="0" borderId="0" xfId="1" applyBorder="1" applyAlignment="1">
      <alignment horizontal="center"/>
    </xf>
    <xf numFmtId="0" fontId="5" fillId="0" borderId="0" xfId="2" applyFont="1" applyFill="1" applyBorder="1" applyAlignment="1">
      <alignment horizontal="center" vertical="center"/>
    </xf>
    <xf numFmtId="0" fontId="4" fillId="0" borderId="9" xfId="1" applyFont="1" applyFill="1" applyBorder="1" applyAlignment="1">
      <alignment horizontal="right" vertical="center"/>
    </xf>
    <xf numFmtId="0" fontId="0" fillId="3" borderId="0" xfId="0" applyFill="1"/>
    <xf numFmtId="0" fontId="3" fillId="0" borderId="9" xfId="0" applyFont="1" applyBorder="1" applyAlignment="1">
      <alignment horizontal="right" vertical="center" indent="1" readingOrder="1"/>
    </xf>
    <xf numFmtId="0" fontId="3" fillId="3" borderId="9" xfId="1" applyFont="1" applyFill="1" applyBorder="1" applyAlignment="1">
      <alignment horizontal="center" vertical="center" readingOrder="1"/>
    </xf>
    <xf numFmtId="0" fontId="4" fillId="0" borderId="9" xfId="1" applyFont="1" applyBorder="1" applyAlignment="1">
      <alignment vertical="center"/>
    </xf>
    <xf numFmtId="0" fontId="4" fillId="0" borderId="9" xfId="1" applyFont="1" applyBorder="1" applyAlignment="1">
      <alignment vertical="center" wrapText="1"/>
    </xf>
    <xf numFmtId="0" fontId="13" fillId="3" borderId="0" xfId="1" applyFill="1"/>
    <xf numFmtId="0" fontId="3" fillId="3" borderId="1" xfId="1" applyFont="1" applyFill="1" applyBorder="1" applyAlignment="1">
      <alignment horizontal="right" vertical="center" indent="1"/>
    </xf>
    <xf numFmtId="0" fontId="16" fillId="3" borderId="0" xfId="1" applyFont="1" applyFill="1" applyBorder="1" applyAlignment="1">
      <alignment vertical="center" readingOrder="2"/>
    </xf>
    <xf numFmtId="0" fontId="4" fillId="0" borderId="9"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9" xfId="1" applyFont="1" applyFill="1" applyBorder="1" applyAlignment="1">
      <alignment horizontal="right" vertical="center" wrapText="1" readingOrder="2"/>
    </xf>
    <xf numFmtId="0" fontId="4" fillId="0" borderId="9" xfId="1" applyFont="1" applyFill="1" applyBorder="1" applyAlignment="1">
      <alignment horizontal="right" vertical="center"/>
    </xf>
    <xf numFmtId="0" fontId="3" fillId="0" borderId="11" xfId="1" applyFont="1" applyFill="1" applyBorder="1" applyAlignment="1">
      <alignment horizontal="center" vertical="center" wrapText="1"/>
    </xf>
    <xf numFmtId="0" fontId="2" fillId="0" borderId="0" xfId="1"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5" xfId="0" applyFont="1" applyFill="1" applyBorder="1" applyAlignment="1">
      <alignment horizontal="center" vertical="center" wrapText="1"/>
    </xf>
    <xf numFmtId="0" fontId="2" fillId="0" borderId="3" xfId="1" applyFont="1" applyFill="1" applyBorder="1" applyAlignment="1">
      <alignment horizontal="center" vertical="center"/>
    </xf>
    <xf numFmtId="0" fontId="2" fillId="0" borderId="9" xfId="1" applyFont="1" applyFill="1" applyBorder="1" applyAlignment="1">
      <alignment horizontal="center" vertical="center"/>
    </xf>
    <xf numFmtId="0" fontId="4" fillId="0" borderId="15" xfId="1" applyFont="1" applyFill="1" applyBorder="1" applyAlignment="1">
      <alignment horizontal="left" vertical="center"/>
    </xf>
    <xf numFmtId="0" fontId="3" fillId="0" borderId="12" xfId="1" applyFont="1" applyFill="1" applyBorder="1" applyAlignment="1">
      <alignment horizontal="right" vertical="center" indent="1"/>
    </xf>
    <xf numFmtId="0" fontId="4" fillId="0" borderId="12" xfId="1" applyFont="1" applyFill="1" applyBorder="1" applyAlignment="1">
      <alignment horizontal="left" vertical="center"/>
    </xf>
    <xf numFmtId="0" fontId="3" fillId="0" borderId="9" xfId="1" applyFont="1" applyFill="1" applyBorder="1" applyAlignment="1">
      <alignment horizontal="right" vertical="center" indent="1"/>
    </xf>
    <xf numFmtId="0" fontId="4" fillId="0" borderId="9" xfId="1" applyFont="1" applyFill="1" applyBorder="1" applyAlignment="1">
      <alignment horizontal="left" vertical="center"/>
    </xf>
    <xf numFmtId="0" fontId="4" fillId="0" borderId="9" xfId="1" applyFont="1" applyFill="1" applyBorder="1" applyAlignment="1">
      <alignment horizontal="left" vertical="center" readingOrder="2"/>
    </xf>
    <xf numFmtId="0" fontId="4" fillId="0" borderId="3" xfId="1" applyFont="1" applyFill="1" applyBorder="1" applyAlignment="1">
      <alignment horizontal="right" vertical="center"/>
    </xf>
    <xf numFmtId="0" fontId="3" fillId="0" borderId="3" xfId="1" applyFont="1" applyFill="1" applyBorder="1" applyAlignment="1">
      <alignment horizontal="right" vertical="center" indent="1"/>
    </xf>
    <xf numFmtId="0" fontId="4" fillId="0" borderId="3" xfId="1" applyFont="1" applyFill="1" applyBorder="1" applyAlignment="1">
      <alignment horizontal="left" vertical="center"/>
    </xf>
    <xf numFmtId="0" fontId="4" fillId="0" borderId="13" xfId="1" applyFont="1" applyFill="1" applyBorder="1" applyAlignment="1">
      <alignment horizontal="right" vertical="center"/>
    </xf>
    <xf numFmtId="0" fontId="3" fillId="0" borderId="13" xfId="1" applyFont="1" applyFill="1" applyBorder="1" applyAlignment="1">
      <alignment horizontal="right" vertical="center" indent="1" readingOrder="1"/>
    </xf>
    <xf numFmtId="0" fontId="4" fillId="0" borderId="13" xfId="1" applyFont="1" applyFill="1" applyBorder="1" applyAlignment="1">
      <alignment horizontal="left" vertical="center"/>
    </xf>
    <xf numFmtId="0" fontId="13" fillId="0" borderId="0" xfId="1" applyFont="1"/>
    <xf numFmtId="0" fontId="7" fillId="0" borderId="0" xfId="1" applyFont="1" applyBorder="1" applyAlignment="1">
      <alignment vertical="center"/>
    </xf>
    <xf numFmtId="0" fontId="29" fillId="0" borderId="0" xfId="1" applyFont="1" applyAlignment="1">
      <alignment horizontal="center" vertical="center"/>
    </xf>
    <xf numFmtId="0" fontId="5" fillId="0" borderId="1" xfId="1" applyFont="1" applyBorder="1" applyAlignment="1">
      <alignment vertical="center"/>
    </xf>
    <xf numFmtId="0" fontId="5" fillId="0" borderId="0" xfId="1" applyFont="1" applyBorder="1" applyAlignment="1">
      <alignment vertical="center"/>
    </xf>
    <xf numFmtId="0" fontId="29" fillId="0" borderId="0" xfId="1" applyFont="1"/>
    <xf numFmtId="0" fontId="4" fillId="3" borderId="12" xfId="1" applyFont="1" applyFill="1" applyBorder="1" applyAlignment="1">
      <alignment horizontal="right" vertical="center"/>
    </xf>
    <xf numFmtId="0" fontId="3" fillId="3" borderId="12" xfId="1" applyFont="1" applyFill="1" applyBorder="1" applyAlignment="1">
      <alignment horizontal="center" vertical="center" readingOrder="1"/>
    </xf>
    <xf numFmtId="0" fontId="3" fillId="3" borderId="12" xfId="1" applyFont="1" applyFill="1" applyBorder="1" applyAlignment="1">
      <alignment vertical="center" readingOrder="1"/>
    </xf>
    <xf numFmtId="0" fontId="4" fillId="3" borderId="9" xfId="1" applyFont="1" applyFill="1" applyBorder="1" applyAlignment="1">
      <alignment horizontal="right" vertical="center"/>
    </xf>
    <xf numFmtId="0" fontId="3" fillId="3" borderId="9" xfId="1" applyFont="1" applyFill="1" applyBorder="1" applyAlignment="1">
      <alignment vertical="center" readingOrder="1"/>
    </xf>
    <xf numFmtId="0" fontId="4" fillId="3" borderId="3" xfId="1" applyFont="1" applyFill="1" applyBorder="1" applyAlignment="1">
      <alignment horizontal="right" vertical="center"/>
    </xf>
    <xf numFmtId="0" fontId="3" fillId="3" borderId="15" xfId="1" applyFont="1" applyFill="1" applyBorder="1" applyAlignment="1">
      <alignment horizontal="center" vertical="center" readingOrder="1"/>
    </xf>
    <xf numFmtId="0" fontId="30" fillId="0" borderId="15" xfId="1" applyFont="1" applyBorder="1" applyAlignment="1">
      <alignment horizontal="left" vertical="center" wrapText="1"/>
    </xf>
    <xf numFmtId="0" fontId="3" fillId="3" borderId="1" xfId="1" applyFont="1" applyFill="1" applyBorder="1" applyAlignment="1">
      <alignment horizontal="center" vertical="center" readingOrder="1"/>
    </xf>
    <xf numFmtId="0" fontId="30" fillId="0" borderId="1" xfId="1" applyFont="1" applyBorder="1" applyAlignment="1">
      <alignment horizontal="left" vertical="center" wrapText="1"/>
    </xf>
    <xf numFmtId="0" fontId="13" fillId="0" borderId="0" xfId="1" applyFont="1" applyAlignment="1">
      <alignment horizontal="center" vertical="center"/>
    </xf>
    <xf numFmtId="0" fontId="4" fillId="0" borderId="0" xfId="1" applyFont="1" applyBorder="1" applyAlignment="1">
      <alignment vertical="center"/>
    </xf>
    <xf numFmtId="0" fontId="13" fillId="0" borderId="0" xfId="1" applyFont="1" applyAlignment="1">
      <alignment horizontal="left"/>
    </xf>
    <xf numFmtId="0" fontId="5" fillId="0" borderId="15" xfId="1" applyFont="1" applyFill="1" applyBorder="1" applyAlignment="1">
      <alignment horizontal="center" vertical="center"/>
    </xf>
    <xf numFmtId="0" fontId="2" fillId="0" borderId="9" xfId="1" applyFont="1" applyBorder="1" applyAlignment="1">
      <alignment horizontal="right" vertical="center" wrapText="1"/>
    </xf>
    <xf numFmtId="0" fontId="3" fillId="0" borderId="9" xfId="1" applyFont="1" applyBorder="1" applyAlignment="1">
      <alignment horizontal="left" vertical="center" wrapText="1" readingOrder="1"/>
    </xf>
    <xf numFmtId="0" fontId="9" fillId="0" borderId="0" xfId="1" applyFont="1"/>
    <xf numFmtId="0" fontId="2" fillId="0" borderId="9" xfId="1" applyFont="1" applyBorder="1" applyAlignment="1">
      <alignment horizontal="right" vertical="center"/>
    </xf>
    <xf numFmtId="0" fontId="3" fillId="0" borderId="9" xfId="1" applyFont="1" applyBorder="1" applyAlignment="1">
      <alignment horizontal="left" vertical="center" readingOrder="1"/>
    </xf>
    <xf numFmtId="0" fontId="2" fillId="0" borderId="9" xfId="1" applyFont="1" applyFill="1" applyBorder="1" applyAlignment="1">
      <alignment horizontal="right" vertical="center" wrapText="1"/>
    </xf>
    <xf numFmtId="0" fontId="2" fillId="0" borderId="15" xfId="1" applyFont="1" applyFill="1" applyBorder="1" applyAlignment="1">
      <alignment horizontal="right" vertical="center" wrapText="1"/>
    </xf>
    <xf numFmtId="0" fontId="3" fillId="0" borderId="0" xfId="1" applyFont="1" applyBorder="1" applyAlignment="1">
      <alignment horizontal="left" vertical="center" wrapText="1" readingOrder="1"/>
    </xf>
    <xf numFmtId="0" fontId="2" fillId="0" borderId="1" xfId="1" applyFont="1" applyFill="1" applyBorder="1" applyAlignment="1">
      <alignment horizontal="right" vertical="center" wrapText="1"/>
    </xf>
    <xf numFmtId="0" fontId="30" fillId="0" borderId="13" xfId="1" applyFont="1" applyBorder="1" applyAlignment="1">
      <alignment horizontal="left" vertical="center" wrapText="1"/>
    </xf>
    <xf numFmtId="0" fontId="13" fillId="0" borderId="0" xfId="1" applyFont="1" applyAlignment="1"/>
    <xf numFmtId="0" fontId="3" fillId="0" borderId="0" xfId="1" applyFont="1" applyAlignment="1">
      <alignment horizontal="center" vertical="center"/>
    </xf>
    <xf numFmtId="0" fontId="2" fillId="0" borderId="15" xfId="1" applyFont="1" applyFill="1" applyBorder="1" applyAlignment="1">
      <alignment horizontal="center" vertical="center"/>
    </xf>
    <xf numFmtId="0" fontId="4" fillId="0" borderId="5" xfId="1" applyFont="1" applyFill="1" applyBorder="1" applyAlignment="1">
      <alignment horizontal="right" vertical="center"/>
    </xf>
    <xf numFmtId="0" fontId="3" fillId="3" borderId="12" xfId="1" applyFont="1" applyFill="1" applyBorder="1" applyAlignment="1">
      <alignment horizontal="center" vertical="center"/>
    </xf>
    <xf numFmtId="0" fontId="3" fillId="0" borderId="12" xfId="1" applyFont="1" applyFill="1" applyBorder="1" applyAlignment="1">
      <alignment horizontal="left" vertical="center"/>
    </xf>
    <xf numFmtId="0" fontId="3" fillId="3" borderId="9" xfId="1" applyFont="1" applyFill="1" applyBorder="1" applyAlignment="1">
      <alignment horizontal="center" vertical="center"/>
    </xf>
    <xf numFmtId="0" fontId="3" fillId="0" borderId="9" xfId="1" applyFont="1" applyFill="1" applyBorder="1" applyAlignment="1">
      <alignment horizontal="left" vertical="center"/>
    </xf>
    <xf numFmtId="0" fontId="3" fillId="3" borderId="3" xfId="1" applyFont="1" applyFill="1" applyBorder="1" applyAlignment="1">
      <alignment horizontal="center" vertical="center"/>
    </xf>
    <xf numFmtId="0" fontId="3" fillId="0" borderId="15" xfId="1" applyFont="1" applyFill="1" applyBorder="1" applyAlignment="1">
      <alignment horizontal="left" vertical="center"/>
    </xf>
    <xf numFmtId="0" fontId="3" fillId="3" borderId="13" xfId="1" applyFont="1" applyFill="1" applyBorder="1" applyAlignment="1">
      <alignment horizontal="center" vertical="center"/>
    </xf>
    <xf numFmtId="0" fontId="3" fillId="0" borderId="1" xfId="1" applyFont="1" applyFill="1" applyBorder="1" applyAlignment="1">
      <alignment horizontal="left" vertical="center"/>
    </xf>
    <xf numFmtId="0" fontId="3" fillId="0" borderId="33" xfId="1" applyFont="1" applyBorder="1" applyAlignment="1">
      <alignment horizontal="center" vertical="center"/>
    </xf>
    <xf numFmtId="0" fontId="3" fillId="0" borderId="12"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0" xfId="1" applyFont="1" applyBorder="1" applyAlignment="1">
      <alignment horizontal="right" vertical="center" indent="8"/>
    </xf>
    <xf numFmtId="0" fontId="4" fillId="0" borderId="1" xfId="1" applyFont="1" applyBorder="1" applyAlignment="1">
      <alignment vertical="center" wrapText="1"/>
    </xf>
    <xf numFmtId="0" fontId="13" fillId="0" borderId="0" xfId="1" applyBorder="1" applyAlignment="1">
      <alignment horizontal="center" vertical="center"/>
    </xf>
    <xf numFmtId="0" fontId="5" fillId="0" borderId="7" xfId="1" applyFont="1" applyFill="1" applyBorder="1" applyAlignment="1">
      <alignment horizontal="center" vertical="center" wrapText="1"/>
    </xf>
    <xf numFmtId="0" fontId="13" fillId="0" borderId="4" xfId="1" applyBorder="1" applyAlignment="1">
      <alignment horizontal="center" vertical="center"/>
    </xf>
    <xf numFmtId="0" fontId="3" fillId="0" borderId="5" xfId="1" applyFont="1" applyFill="1" applyBorder="1" applyAlignment="1">
      <alignment horizontal="right" vertical="center" indent="1"/>
    </xf>
    <xf numFmtId="0" fontId="13" fillId="0" borderId="5" xfId="1" applyBorder="1" applyAlignment="1">
      <alignment horizontal="center" vertical="center"/>
    </xf>
    <xf numFmtId="0" fontId="3" fillId="0" borderId="5" xfId="1" applyFont="1" applyBorder="1" applyAlignment="1">
      <alignment horizontal="left" vertical="center" wrapText="1"/>
    </xf>
    <xf numFmtId="0" fontId="13" fillId="0" borderId="9" xfId="1" applyBorder="1" applyAlignment="1">
      <alignment horizontal="center" vertical="center"/>
    </xf>
    <xf numFmtId="0" fontId="3" fillId="0" borderId="15" xfId="1" applyFont="1" applyFill="1" applyBorder="1" applyAlignment="1">
      <alignment horizontal="right" vertical="center" indent="1"/>
    </xf>
    <xf numFmtId="0" fontId="13" fillId="0" borderId="15" xfId="1" applyBorder="1" applyAlignment="1">
      <alignment horizontal="center" vertical="center"/>
    </xf>
    <xf numFmtId="0" fontId="16" fillId="0" borderId="0" xfId="1" applyFont="1" applyBorder="1" applyAlignment="1">
      <alignment horizontal="center" vertical="center"/>
    </xf>
    <xf numFmtId="0" fontId="3" fillId="0" borderId="0" xfId="1" applyFont="1" applyBorder="1" applyAlignment="1">
      <alignment horizontal="center" vertical="center"/>
    </xf>
    <xf numFmtId="0" fontId="13" fillId="0" borderId="0" xfId="1" applyFill="1"/>
    <xf numFmtId="0" fontId="11" fillId="0" borderId="0" xfId="1" applyFont="1" applyFill="1" applyBorder="1" applyAlignment="1">
      <alignment horizontal="center" readingOrder="2"/>
    </xf>
    <xf numFmtId="0" fontId="22" fillId="0" borderId="0" xfId="1" applyFont="1" applyFill="1" applyBorder="1" applyAlignment="1">
      <alignment horizontal="left" vertical="center" readingOrder="2"/>
    </xf>
    <xf numFmtId="0" fontId="5" fillId="0" borderId="11" xfId="1" applyFont="1" applyFill="1" applyBorder="1" applyAlignment="1">
      <alignment horizontal="center" vertical="center"/>
    </xf>
    <xf numFmtId="0" fontId="4" fillId="0" borderId="5" xfId="1" applyFont="1" applyFill="1" applyBorder="1" applyAlignment="1">
      <alignment horizontal="right" vertical="center" readingOrder="1"/>
    </xf>
    <xf numFmtId="0" fontId="24" fillId="0" borderId="0" xfId="1" applyFont="1" applyAlignment="1">
      <alignment vertical="center"/>
    </xf>
    <xf numFmtId="0" fontId="3" fillId="0" borderId="9" xfId="1" applyFont="1" applyFill="1" applyBorder="1" applyAlignment="1">
      <alignment vertical="center" wrapText="1"/>
    </xf>
    <xf numFmtId="0" fontId="3" fillId="0" borderId="9" xfId="1" applyFont="1" applyFill="1" applyBorder="1" applyAlignment="1">
      <alignment vertical="center"/>
    </xf>
    <xf numFmtId="0" fontId="4" fillId="0" borderId="3" xfId="1" applyFont="1" applyFill="1" applyBorder="1" applyAlignment="1">
      <alignment horizontal="right" vertical="center" readingOrder="2"/>
    </xf>
    <xf numFmtId="0" fontId="3" fillId="0" borderId="3" xfId="1" applyFont="1" applyFill="1" applyBorder="1" applyAlignment="1">
      <alignment horizontal="right" vertical="center" indent="1" readingOrder="1"/>
    </xf>
    <xf numFmtId="0" fontId="24" fillId="0" borderId="0" xfId="1" applyFont="1" applyAlignment="1">
      <alignment horizontal="left" vertical="center"/>
    </xf>
    <xf numFmtId="0" fontId="4" fillId="0" borderId="13" xfId="1" applyFont="1" applyFill="1" applyBorder="1" applyAlignment="1">
      <alignment horizontal="right" vertical="center" wrapText="1" readingOrder="2"/>
    </xf>
    <xf numFmtId="0" fontId="12" fillId="0" borderId="0" xfId="1" applyFont="1"/>
    <xf numFmtId="0" fontId="3" fillId="0" borderId="9" xfId="1" applyFont="1" applyBorder="1" applyAlignment="1">
      <alignment horizontal="center" vertical="center" readingOrder="1"/>
    </xf>
    <xf numFmtId="0" fontId="4" fillId="0" borderId="0" xfId="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 xfId="1" applyFont="1" applyFill="1" applyBorder="1" applyAlignment="1">
      <alignment vertical="center" wrapText="1"/>
    </xf>
    <xf numFmtId="0" fontId="4" fillId="0" borderId="9" xfId="1" applyFont="1" applyFill="1" applyBorder="1" applyAlignment="1">
      <alignment horizontal="right" vertical="center" wrapText="1" readingOrder="2"/>
    </xf>
    <xf numFmtId="0" fontId="4" fillId="0" borderId="9" xfId="1" applyFont="1" applyFill="1" applyBorder="1" applyAlignment="1">
      <alignment horizontal="right" vertical="center"/>
    </xf>
    <xf numFmtId="0" fontId="6" fillId="0" borderId="2" xfId="1" applyFont="1" applyFill="1" applyBorder="1" applyAlignment="1">
      <alignment horizontal="center" vertical="center"/>
    </xf>
    <xf numFmtId="0" fontId="6"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4" fillId="0" borderId="0" xfId="1" applyFont="1" applyAlignment="1">
      <alignment horizontal="center" vertical="center" wrapText="1"/>
    </xf>
    <xf numFmtId="0" fontId="5" fillId="0" borderId="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2" fillId="0" borderId="12" xfId="1" applyFont="1" applyFill="1" applyBorder="1" applyAlignment="1">
      <alignment horizontal="right" vertical="center"/>
    </xf>
    <xf numFmtId="0" fontId="3" fillId="0" borderId="12" xfId="1" applyFont="1" applyFill="1" applyBorder="1" applyAlignment="1">
      <alignment horizontal="left" vertical="center"/>
    </xf>
    <xf numFmtId="0" fontId="2" fillId="0" borderId="15" xfId="1" applyFont="1" applyFill="1" applyBorder="1" applyAlignment="1">
      <alignment horizontal="right" vertical="center"/>
    </xf>
    <xf numFmtId="0" fontId="2" fillId="0" borderId="1" xfId="1" applyFont="1" applyFill="1" applyBorder="1" applyAlignment="1">
      <alignment horizontal="right" vertical="center"/>
    </xf>
    <xf numFmtId="0" fontId="3" fillId="0" borderId="11" xfId="1" applyFont="1" applyFill="1" applyBorder="1" applyAlignment="1">
      <alignment horizontal="center" vertical="center" wrapText="1"/>
    </xf>
    <xf numFmtId="0" fontId="3" fillId="0" borderId="9" xfId="1" applyFont="1" applyFill="1" applyBorder="1" applyAlignment="1">
      <alignment horizontal="center" vertical="center"/>
    </xf>
    <xf numFmtId="0" fontId="4" fillId="0" borderId="5" xfId="1" applyFont="1" applyFill="1" applyBorder="1" applyAlignment="1">
      <alignment horizontal="right" vertical="center"/>
    </xf>
    <xf numFmtId="0" fontId="4" fillId="0" borderId="1" xfId="1" applyFont="1" applyFill="1" applyBorder="1" applyAlignment="1">
      <alignment horizontal="right" vertical="center"/>
    </xf>
    <xf numFmtId="0" fontId="2" fillId="0" borderId="9" xfId="1" applyFont="1" applyFill="1" applyBorder="1" applyAlignment="1">
      <alignment horizontal="center" vertical="center"/>
    </xf>
    <xf numFmtId="0" fontId="31" fillId="0" borderId="0" xfId="1" applyFont="1" applyFill="1" applyBorder="1" applyAlignment="1">
      <alignment horizontal="center" vertical="center" wrapText="1"/>
    </xf>
    <xf numFmtId="0" fontId="6" fillId="0" borderId="12" xfId="1" applyFont="1" applyFill="1" applyBorder="1" applyAlignment="1">
      <alignment horizontal="right" vertical="center"/>
    </xf>
    <xf numFmtId="0" fontId="13" fillId="0" borderId="0" xfId="1" applyAlignment="1">
      <alignment readingOrder="2"/>
    </xf>
    <xf numFmtId="0" fontId="6" fillId="0" borderId="9" xfId="1" applyFont="1" applyFill="1" applyBorder="1" applyAlignment="1">
      <alignment horizontal="right" vertical="center"/>
    </xf>
    <xf numFmtId="0" fontId="6" fillId="0" borderId="15" xfId="1" applyFont="1" applyFill="1" applyBorder="1" applyAlignment="1">
      <alignment horizontal="right" vertical="center"/>
    </xf>
    <xf numFmtId="0" fontId="6" fillId="0" borderId="13" xfId="1" applyFont="1" applyFill="1" applyBorder="1" applyAlignment="1">
      <alignment horizontal="right" vertical="center"/>
    </xf>
    <xf numFmtId="0" fontId="32" fillId="0" borderId="2" xfId="1" applyFont="1" applyFill="1" applyBorder="1" applyAlignment="1">
      <alignment vertical="center" readingOrder="2"/>
    </xf>
    <xf numFmtId="0" fontId="33" fillId="0" borderId="0" xfId="1" applyFont="1" applyAlignment="1">
      <alignment horizontal="center" vertical="center"/>
    </xf>
    <xf numFmtId="0" fontId="4" fillId="0" borderId="15" xfId="1" applyFont="1" applyFill="1" applyBorder="1" applyAlignment="1">
      <alignment horizontal="center" vertical="center"/>
    </xf>
    <xf numFmtId="0" fontId="13" fillId="0" borderId="0" xfId="1" applyAlignment="1">
      <alignment vertical="center"/>
    </xf>
    <xf numFmtId="0" fontId="6" fillId="0" borderId="9" xfId="1" applyFont="1" applyBorder="1" applyAlignment="1">
      <alignment horizontal="right" vertical="center"/>
    </xf>
    <xf numFmtId="165" fontId="13" fillId="0" borderId="0" xfId="1" applyNumberFormat="1" applyFont="1"/>
    <xf numFmtId="0" fontId="4" fillId="0" borderId="9" xfId="1" applyFont="1" applyBorder="1" applyAlignment="1">
      <alignment horizontal="right" vertical="center"/>
    </xf>
    <xf numFmtId="0" fontId="5" fillId="0" borderId="9" xfId="1" applyFont="1" applyBorder="1" applyAlignment="1">
      <alignment horizontal="left" vertical="center" readingOrder="2"/>
    </xf>
    <xf numFmtId="0" fontId="4" fillId="0" borderId="15" xfId="1" applyFont="1" applyBorder="1" applyAlignment="1">
      <alignment horizontal="right" vertical="center"/>
    </xf>
    <xf numFmtId="0" fontId="31" fillId="0" borderId="15" xfId="1" applyFont="1" applyBorder="1" applyAlignment="1">
      <alignment horizontal="left" vertical="center" readingOrder="1"/>
    </xf>
    <xf numFmtId="0" fontId="5" fillId="0" borderId="13" xfId="1" applyFont="1" applyFill="1" applyBorder="1" applyAlignment="1">
      <alignment horizontal="left" vertical="center" readingOrder="1"/>
    </xf>
    <xf numFmtId="0" fontId="34" fillId="0" borderId="0" xfId="1" applyFont="1" applyAlignment="1">
      <alignment horizontal="center"/>
    </xf>
    <xf numFmtId="0" fontId="6" fillId="0" borderId="5" xfId="1" applyFont="1" applyFill="1" applyBorder="1" applyAlignment="1">
      <alignment horizontal="right" vertical="center"/>
    </xf>
    <xf numFmtId="0" fontId="6" fillId="0" borderId="9" xfId="1" applyFont="1" applyFill="1" applyBorder="1" applyAlignment="1">
      <alignment horizontal="center" vertical="center"/>
    </xf>
    <xf numFmtId="0" fontId="5" fillId="0" borderId="12" xfId="1" applyFont="1" applyFill="1" applyBorder="1" applyAlignment="1">
      <alignment horizontal="left" vertical="center" readingOrder="1"/>
    </xf>
    <xf numFmtId="49" fontId="4" fillId="0" borderId="9" xfId="1" applyNumberFormat="1" applyFont="1" applyFill="1" applyBorder="1" applyAlignment="1">
      <alignment horizontal="right" vertical="center"/>
    </xf>
    <xf numFmtId="0" fontId="5" fillId="0" borderId="9" xfId="1" applyFont="1" applyFill="1" applyBorder="1" applyAlignment="1">
      <alignment horizontal="left" vertical="center" readingOrder="2"/>
    </xf>
    <xf numFmtId="0" fontId="4" fillId="0" borderId="3" xfId="1" applyFont="1" applyFill="1" applyBorder="1" applyAlignment="1">
      <alignment horizontal="right" vertical="center"/>
    </xf>
    <xf numFmtId="0" fontId="31" fillId="0" borderId="15" xfId="1" applyFont="1" applyFill="1" applyBorder="1" applyAlignment="1">
      <alignment horizontal="left" vertical="center" wrapText="1"/>
    </xf>
    <xf numFmtId="0" fontId="6" fillId="0" borderId="13" xfId="1" applyFont="1" applyFill="1" applyBorder="1" applyAlignment="1">
      <alignment horizontal="right" vertical="center"/>
    </xf>
    <xf numFmtId="0" fontId="6" fillId="0" borderId="13" xfId="1" applyFont="1" applyFill="1" applyBorder="1" applyAlignment="1">
      <alignment horizontal="left" vertical="center"/>
    </xf>
    <xf numFmtId="0" fontId="3" fillId="0" borderId="0" xfId="1" applyFont="1" applyAlignment="1">
      <alignment horizontal="left" vertical="center" wrapText="1"/>
    </xf>
    <xf numFmtId="0" fontId="6" fillId="0" borderId="5" xfId="1" applyFont="1" applyFill="1" applyBorder="1" applyAlignment="1">
      <alignment horizontal="center" vertical="center"/>
    </xf>
    <xf numFmtId="0" fontId="6" fillId="0" borderId="12" xfId="1" applyFont="1" applyBorder="1" applyAlignment="1">
      <alignment horizontal="right" vertical="center"/>
    </xf>
    <xf numFmtId="0" fontId="6" fillId="0" borderId="9" xfId="1" applyFont="1" applyBorder="1" applyAlignment="1">
      <alignment horizontal="right" vertical="center" readingOrder="2"/>
    </xf>
    <xf numFmtId="0" fontId="6" fillId="0" borderId="15" xfId="1" applyFont="1" applyBorder="1" applyAlignment="1">
      <alignment horizontal="right" vertical="center"/>
    </xf>
    <xf numFmtId="0" fontId="6" fillId="0" borderId="1" xfId="1" applyFont="1" applyFill="1" applyBorder="1" applyAlignment="1">
      <alignment horizontal="right" vertical="center"/>
    </xf>
    <xf numFmtId="0" fontId="7" fillId="0" borderId="0"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6" fillId="0" borderId="5" xfId="1" applyFont="1" applyFill="1" applyBorder="1" applyAlignment="1">
      <alignment horizontal="left" vertical="center"/>
    </xf>
    <xf numFmtId="0" fontId="4" fillId="0" borderId="9" xfId="1" applyFont="1" applyFill="1" applyBorder="1" applyAlignment="1">
      <alignment horizontal="right" vertical="center" readingOrder="1"/>
    </xf>
    <xf numFmtId="0" fontId="4" fillId="0" borderId="15" xfId="1" applyFont="1" applyFill="1" applyBorder="1" applyAlignment="1">
      <alignment horizontal="right" vertical="center" readingOrder="1"/>
    </xf>
    <xf numFmtId="0" fontId="3" fillId="0" borderId="15" xfId="1" applyFont="1" applyBorder="1" applyAlignment="1">
      <alignment horizontal="left" vertical="center" wrapText="1"/>
    </xf>
    <xf numFmtId="0" fontId="2" fillId="0" borderId="1" xfId="1" applyFont="1" applyFill="1" applyBorder="1" applyAlignment="1">
      <alignment vertical="center" wrapText="1"/>
    </xf>
    <xf numFmtId="0" fontId="2" fillId="0" borderId="9" xfId="1" applyFont="1" applyFill="1" applyBorder="1" applyAlignment="1">
      <alignment horizontal="center" vertical="center" wrapText="1"/>
    </xf>
    <xf numFmtId="0" fontId="3" fillId="0" borderId="3" xfId="1" applyFont="1" applyFill="1" applyBorder="1" applyAlignment="1">
      <alignment horizontal="center" vertical="center"/>
    </xf>
    <xf numFmtId="0" fontId="2" fillId="0" borderId="12" xfId="1" applyFont="1" applyFill="1" applyBorder="1" applyAlignment="1">
      <alignment horizontal="right" vertical="center" indent="1" readingOrder="1"/>
    </xf>
    <xf numFmtId="0" fontId="2" fillId="0" borderId="12" xfId="1" applyFont="1" applyBorder="1" applyAlignment="1">
      <alignment horizontal="left" vertical="center" wrapText="1"/>
    </xf>
    <xf numFmtId="0" fontId="2" fillId="0" borderId="15" xfId="1" applyFont="1" applyFill="1" applyBorder="1" applyAlignment="1">
      <alignment horizontal="right" vertical="center" indent="1" readingOrder="1"/>
    </xf>
    <xf numFmtId="0" fontId="2" fillId="0" borderId="15" xfId="1" applyFont="1" applyBorder="1" applyAlignment="1">
      <alignment horizontal="left" vertical="center" wrapText="1"/>
    </xf>
    <xf numFmtId="0" fontId="2" fillId="0" borderId="1" xfId="1" applyFont="1" applyFill="1" applyBorder="1" applyAlignment="1">
      <alignment horizontal="right" vertical="center" indent="1" readingOrder="1"/>
    </xf>
    <xf numFmtId="0" fontId="2" fillId="0" borderId="1" xfId="1" applyFont="1" applyFill="1" applyBorder="1" applyAlignment="1">
      <alignment horizontal="left" vertical="center" wrapText="1"/>
    </xf>
    <xf numFmtId="0" fontId="3" fillId="0" borderId="0" xfId="1" applyFont="1" applyAlignment="1">
      <alignment horizontal="center" vertical="center"/>
    </xf>
    <xf numFmtId="0" fontId="3" fillId="0" borderId="11" xfId="1" applyFont="1" applyFill="1" applyBorder="1" applyAlignment="1">
      <alignment horizontal="center" vertical="center"/>
    </xf>
    <xf numFmtId="0" fontId="2" fillId="0" borderId="0" xfId="1" applyFont="1" applyFill="1" applyBorder="1" applyAlignment="1">
      <alignment horizontal="right" vertical="center" readingOrder="2"/>
    </xf>
    <xf numFmtId="0" fontId="23" fillId="0" borderId="0" xfId="1" applyFont="1" applyAlignment="1">
      <alignment vertical="center"/>
    </xf>
    <xf numFmtId="0" fontId="2" fillId="0" borderId="9" xfId="1" applyFont="1" applyFill="1" applyBorder="1" applyAlignment="1">
      <alignment horizontal="right" vertical="center" wrapText="1" readingOrder="2"/>
    </xf>
    <xf numFmtId="0" fontId="2" fillId="0" borderId="7" xfId="1" applyFont="1" applyFill="1" applyBorder="1" applyAlignment="1">
      <alignment horizontal="right" vertical="center" wrapText="1" readingOrder="2"/>
    </xf>
    <xf numFmtId="0" fontId="3" fillId="0" borderId="7" xfId="1" applyFont="1" applyFill="1" applyBorder="1" applyAlignment="1">
      <alignment horizontal="center" vertical="center" readingOrder="1"/>
    </xf>
    <xf numFmtId="0" fontId="23" fillId="0" borderId="0" xfId="1" applyFont="1" applyAlignment="1">
      <alignment horizontal="left" vertical="center"/>
    </xf>
    <xf numFmtId="0" fontId="2" fillId="0" borderId="1" xfId="1" applyFont="1" applyFill="1" applyBorder="1" applyAlignment="1">
      <alignment horizontal="right" vertical="center" wrapText="1" readingOrder="2"/>
    </xf>
    <xf numFmtId="0" fontId="3" fillId="0" borderId="16" xfId="1" applyFont="1" applyFill="1" applyBorder="1" applyAlignment="1">
      <alignment horizontal="center" vertical="center" readingOrder="1"/>
    </xf>
    <xf numFmtId="0" fontId="3" fillId="0" borderId="1" xfId="0" applyFont="1" applyBorder="1" applyAlignment="1">
      <alignment vertical="center"/>
    </xf>
    <xf numFmtId="0" fontId="3" fillId="0" borderId="3" xfId="1" applyFont="1" applyBorder="1" applyAlignment="1">
      <alignment horizontal="left" vertical="center" wrapText="1"/>
    </xf>
    <xf numFmtId="0" fontId="4" fillId="0" borderId="40" xfId="1" applyFont="1" applyFill="1" applyBorder="1" applyAlignment="1">
      <alignment horizontal="right" vertical="center"/>
    </xf>
    <xf numFmtId="0" fontId="3" fillId="0" borderId="40" xfId="1" applyFont="1" applyBorder="1" applyAlignment="1">
      <alignment horizontal="left" vertical="center" wrapText="1"/>
    </xf>
    <xf numFmtId="0" fontId="3" fillId="0" borderId="1" xfId="1" applyFont="1" applyBorder="1" applyAlignment="1">
      <alignment horizontal="left" vertical="center"/>
    </xf>
    <xf numFmtId="0" fontId="3" fillId="0" borderId="0" xfId="0" applyFont="1" applyFill="1" applyBorder="1" applyAlignment="1">
      <alignment horizontal="center" vertical="center" wrapText="1"/>
    </xf>
    <xf numFmtId="0" fontId="3" fillId="0" borderId="9" xfId="1" applyFont="1" applyFill="1" applyBorder="1" applyAlignment="1">
      <alignment horizontal="center" vertical="center"/>
    </xf>
    <xf numFmtId="0" fontId="3" fillId="0" borderId="15" xfId="1" applyFont="1" applyFill="1" applyBorder="1" applyAlignment="1">
      <alignment horizontal="center" vertical="center"/>
    </xf>
    <xf numFmtId="0" fontId="4" fillId="0" borderId="12" xfId="1" applyFont="1" applyBorder="1" applyAlignment="1">
      <alignment horizontal="right" vertical="center" readingOrder="2"/>
    </xf>
    <xf numFmtId="16" fontId="4" fillId="0" borderId="9" xfId="1" applyNumberFormat="1" applyFont="1" applyBorder="1" applyAlignment="1">
      <alignment horizontal="right" vertical="center"/>
    </xf>
    <xf numFmtId="16" fontId="4" fillId="0" borderId="9" xfId="1" applyNumberFormat="1" applyFont="1" applyBorder="1" applyAlignment="1">
      <alignment horizontal="left" vertical="center"/>
    </xf>
    <xf numFmtId="0" fontId="4" fillId="0" borderId="9" xfId="1" applyFont="1" applyBorder="1" applyAlignment="1">
      <alignment horizontal="left" vertical="center"/>
    </xf>
    <xf numFmtId="0" fontId="4" fillId="0" borderId="12" xfId="1" applyFont="1" applyBorder="1" applyAlignment="1">
      <alignment horizontal="left" vertical="center" readingOrder="1"/>
    </xf>
    <xf numFmtId="0" fontId="17" fillId="0" borderId="2" xfId="1" applyFont="1" applyBorder="1" applyAlignment="1">
      <alignment readingOrder="1"/>
    </xf>
    <xf numFmtId="0" fontId="2" fillId="0" borderId="12" xfId="1" applyFont="1" applyFill="1" applyBorder="1" applyAlignment="1">
      <alignment horizontal="right" vertical="center" wrapText="1" readingOrder="2"/>
    </xf>
    <xf numFmtId="0" fontId="2" fillId="3" borderId="9" xfId="1" applyFont="1" applyFill="1" applyBorder="1" applyAlignment="1">
      <alignment horizontal="right" vertical="center" wrapText="1" readingOrder="2"/>
    </xf>
    <xf numFmtId="0" fontId="2" fillId="0" borderId="15" xfId="1" applyFont="1" applyFill="1" applyBorder="1" applyAlignment="1">
      <alignment horizontal="right" vertical="center" wrapText="1" readingOrder="2"/>
    </xf>
    <xf numFmtId="0" fontId="3" fillId="0" borderId="3" xfId="1" applyFont="1" applyFill="1" applyBorder="1" applyAlignment="1">
      <alignment horizontal="center" vertical="center" readingOrder="1"/>
    </xf>
    <xf numFmtId="0" fontId="3" fillId="0" borderId="13" xfId="1" applyFont="1" applyFill="1" applyBorder="1" applyAlignment="1">
      <alignment horizontal="center" vertical="center" readingOrder="1"/>
    </xf>
    <xf numFmtId="0" fontId="3" fillId="0" borderId="5" xfId="1" applyFont="1" applyFill="1" applyBorder="1" applyAlignment="1">
      <alignment horizontal="center" vertical="center"/>
    </xf>
    <xf numFmtId="0" fontId="5" fillId="0" borderId="1" xfId="1" applyFont="1" applyBorder="1" applyAlignment="1">
      <alignment vertical="center" wrapText="1"/>
    </xf>
    <xf numFmtId="0" fontId="3" fillId="0" borderId="0" xfId="1" applyFont="1" applyBorder="1" applyAlignment="1">
      <alignment vertical="center"/>
    </xf>
    <xf numFmtId="0" fontId="3" fillId="0" borderId="1" xfId="1" applyFont="1" applyBorder="1" applyAlignment="1">
      <alignment horizontal="center" vertical="center"/>
    </xf>
    <xf numFmtId="0" fontId="3" fillId="0" borderId="1" xfId="0" applyFont="1" applyFill="1" applyBorder="1" applyAlignment="1">
      <alignment vertical="center" wrapText="1"/>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xf numFmtId="0" fontId="5" fillId="0" borderId="1" xfId="0" applyFont="1" applyBorder="1" applyAlignment="1">
      <alignment vertical="center" wrapText="1"/>
    </xf>
    <xf numFmtId="0" fontId="3" fillId="0" borderId="0" xfId="0" applyFont="1" applyFill="1" applyBorder="1" applyAlignment="1">
      <alignment horizontal="left" vertical="center" readingOrder="2"/>
    </xf>
    <xf numFmtId="0" fontId="3" fillId="0" borderId="1" xfId="0" applyFont="1" applyBorder="1" applyAlignment="1">
      <alignment vertical="center" wrapText="1"/>
    </xf>
    <xf numFmtId="0" fontId="3" fillId="0" borderId="1" xfId="1" applyFont="1" applyBorder="1" applyAlignment="1">
      <alignment vertical="center" readingOrder="2"/>
    </xf>
    <xf numFmtId="0" fontId="3" fillId="0" borderId="0" xfId="1" applyFont="1" applyAlignment="1">
      <alignment horizontal="center" vertical="center" readingOrder="2"/>
    </xf>
    <xf numFmtId="0" fontId="3" fillId="0" borderId="0" xfId="1" applyFont="1" applyBorder="1" applyAlignment="1">
      <alignment vertical="center" readingOrder="2"/>
    </xf>
    <xf numFmtId="0" fontId="8" fillId="0" borderId="0" xfId="0" applyFont="1" applyAlignment="1">
      <alignment horizontal="center" vertical="center"/>
    </xf>
    <xf numFmtId="0" fontId="3" fillId="0" borderId="1" xfId="0" applyFont="1" applyBorder="1" applyAlignment="1">
      <alignment vertical="center" wrapText="1" readingOrder="2"/>
    </xf>
    <xf numFmtId="0" fontId="3" fillId="0" borderId="0" xfId="1" applyFont="1" applyFill="1" applyBorder="1" applyAlignment="1">
      <alignment horizontal="left" vertical="center" readingOrder="2"/>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9" xfId="1" applyFont="1" applyFill="1" applyBorder="1" applyAlignment="1">
      <alignment horizontal="right" vertical="center"/>
    </xf>
    <xf numFmtId="0" fontId="3" fillId="0" borderId="9"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5" xfId="1" applyFont="1" applyBorder="1" applyAlignment="1">
      <alignment horizontal="center" vertical="center"/>
    </xf>
    <xf numFmtId="0" fontId="3" fillId="0" borderId="9" xfId="1" applyFont="1" applyBorder="1" applyAlignment="1">
      <alignment horizontal="center" vertical="center"/>
    </xf>
    <xf numFmtId="0" fontId="3" fillId="0" borderId="5" xfId="1" applyFont="1" applyBorder="1" applyAlignment="1">
      <alignment horizontal="center" vertical="center" readingOrder="1"/>
    </xf>
    <xf numFmtId="0" fontId="3" fillId="0" borderId="3" xfId="1" applyFont="1" applyBorder="1" applyAlignment="1">
      <alignment horizontal="center" vertical="center"/>
    </xf>
    <xf numFmtId="0" fontId="3" fillId="0" borderId="13" xfId="1" applyFont="1" applyBorder="1" applyAlignment="1">
      <alignment horizontal="center" vertical="center"/>
    </xf>
    <xf numFmtId="0" fontId="3" fillId="3" borderId="3" xfId="1" applyFont="1" applyFill="1" applyBorder="1" applyAlignment="1">
      <alignment horizontal="center" vertical="center" readingOrder="1"/>
    </xf>
    <xf numFmtId="0" fontId="3" fillId="3" borderId="13" xfId="1" applyFont="1" applyFill="1" applyBorder="1" applyAlignment="1">
      <alignment horizontal="center" vertical="center" readingOrder="1"/>
    </xf>
    <xf numFmtId="0" fontId="3" fillId="0" borderId="9" xfId="2" applyFont="1" applyFill="1" applyBorder="1" applyAlignment="1">
      <alignment horizontal="left" vertical="center" wrapText="1" readingOrder="2"/>
    </xf>
    <xf numFmtId="0" fontId="3" fillId="0" borderId="9" xfId="2" applyFont="1" applyFill="1" applyBorder="1" applyAlignment="1">
      <alignment horizontal="left" vertical="center"/>
    </xf>
    <xf numFmtId="0" fontId="2" fillId="0" borderId="15" xfId="1" applyFont="1" applyFill="1" applyBorder="1" applyAlignment="1">
      <alignment vertical="center"/>
    </xf>
    <xf numFmtId="0" fontId="16" fillId="0" borderId="9" xfId="0" applyFont="1" applyFill="1" applyBorder="1" applyAlignment="1">
      <alignment horizontal="center" vertical="center"/>
    </xf>
    <xf numFmtId="0" fontId="3" fillId="0" borderId="12" xfId="1" applyFont="1" applyBorder="1" applyAlignment="1">
      <alignment horizontal="center" vertical="center" readingOrder="1"/>
    </xf>
    <xf numFmtId="0" fontId="3" fillId="0" borderId="15" xfId="1" applyFont="1" applyBorder="1" applyAlignment="1">
      <alignment horizontal="center" vertical="center" readingOrder="1"/>
    </xf>
    <xf numFmtId="0" fontId="3" fillId="0" borderId="13" xfId="1" applyFont="1" applyBorder="1" applyAlignment="1">
      <alignment horizontal="center" vertical="center" readingOrder="1"/>
    </xf>
    <xf numFmtId="1" fontId="13" fillId="0" borderId="0" xfId="1" applyNumberFormat="1"/>
    <xf numFmtId="165" fontId="3" fillId="0" borderId="0" xfId="1" applyNumberFormat="1" applyFont="1" applyFill="1" applyBorder="1" applyAlignment="1">
      <alignment horizontal="right" vertical="center" indent="1"/>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5" xfId="1" applyFont="1" applyFill="1" applyBorder="1" applyAlignment="1">
      <alignment horizontal="center" vertical="center" readingOrder="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Fill="1" applyBorder="1" applyAlignment="1">
      <alignment horizontal="center" vertical="center"/>
    </xf>
    <xf numFmtId="0" fontId="3" fillId="3" borderId="5" xfId="1" applyFont="1" applyFill="1" applyBorder="1" applyAlignment="1">
      <alignment horizontal="center" vertical="center" readingOrder="1"/>
    </xf>
    <xf numFmtId="0" fontId="3" fillId="3" borderId="13" xfId="1" applyNumberFormat="1" applyFont="1" applyFill="1" applyBorder="1" applyAlignment="1">
      <alignment horizontal="center" vertical="center" readingOrder="1"/>
    </xf>
    <xf numFmtId="0" fontId="3" fillId="0" borderId="16" xfId="0" applyFont="1" applyFill="1" applyBorder="1" applyAlignment="1">
      <alignment horizontal="left" vertical="center" readingOrder="1"/>
    </xf>
    <xf numFmtId="0" fontId="3" fillId="0" borderId="40" xfId="1" applyFont="1" applyFill="1" applyBorder="1" applyAlignment="1">
      <alignment horizontal="center" vertical="center" readingOrder="1"/>
    </xf>
    <xf numFmtId="0" fontId="3" fillId="2" borderId="9" xfId="1" applyFont="1" applyFill="1" applyBorder="1" applyAlignment="1">
      <alignment horizontal="center" vertical="center" readingOrder="1"/>
    </xf>
    <xf numFmtId="0" fontId="2" fillId="0" borderId="2" xfId="1" applyFont="1" applyFill="1" applyBorder="1" applyAlignment="1">
      <alignment horizontal="center" vertical="center"/>
    </xf>
    <xf numFmtId="0" fontId="3" fillId="0" borderId="0" xfId="1" applyFont="1" applyFill="1" applyBorder="1" applyAlignment="1">
      <alignment horizontal="center" vertical="center" wrapText="1"/>
    </xf>
    <xf numFmtId="0" fontId="3" fillId="3" borderId="9" xfId="1" applyFont="1" applyFill="1" applyBorder="1" applyAlignment="1">
      <alignment vertical="center"/>
    </xf>
    <xf numFmtId="0" fontId="3" fillId="3" borderId="9" xfId="0" applyFont="1" applyFill="1" applyBorder="1" applyAlignment="1">
      <alignment vertical="center"/>
    </xf>
    <xf numFmtId="49" fontId="3" fillId="0" borderId="15" xfId="1" applyNumberFormat="1" applyFont="1" applyFill="1" applyBorder="1" applyAlignment="1">
      <alignment horizontal="left" vertical="center" readingOrder="2"/>
    </xf>
    <xf numFmtId="0" fontId="13" fillId="0" borderId="0" xfId="1" applyAlignment="1"/>
    <xf numFmtId="0" fontId="6" fillId="0" borderId="0" xfId="1" applyFont="1" applyFill="1" applyBorder="1" applyAlignment="1">
      <alignment horizontal="center" vertical="center"/>
    </xf>
    <xf numFmtId="0" fontId="6" fillId="0" borderId="9" xfId="1" applyFont="1" applyFill="1" applyBorder="1" applyAlignment="1">
      <alignment horizontal="center" vertical="center"/>
    </xf>
    <xf numFmtId="0" fontId="19" fillId="0" borderId="0" xfId="1" applyFont="1" applyFill="1" applyBorder="1" applyAlignment="1">
      <alignment horizontal="center" vertical="center" wrapText="1"/>
    </xf>
    <xf numFmtId="0" fontId="32" fillId="0" borderId="2" xfId="1" applyFont="1" applyFill="1" applyBorder="1" applyAlignment="1">
      <alignment horizontal="right" vertical="center" wrapText="1" readingOrder="2"/>
    </xf>
    <xf numFmtId="0" fontId="32" fillId="0" borderId="0" xfId="1" applyFont="1" applyFill="1" applyBorder="1" applyAlignment="1">
      <alignment horizontal="right" vertical="center" wrapText="1" readingOrder="2"/>
    </xf>
    <xf numFmtId="0" fontId="32" fillId="0" borderId="2" xfId="1" applyFont="1" applyFill="1" applyBorder="1" applyAlignment="1">
      <alignment horizontal="left" vertical="center" wrapText="1" readingOrder="1"/>
    </xf>
    <xf numFmtId="0" fontId="32" fillId="0" borderId="0" xfId="1" applyFont="1" applyFill="1" applyBorder="1" applyAlignment="1">
      <alignment horizontal="left" vertical="center" wrapText="1" readingOrder="1"/>
    </xf>
    <xf numFmtId="0" fontId="4" fillId="0" borderId="0" xfId="1" applyFont="1" applyBorder="1" applyAlignment="1">
      <alignment horizontal="center" vertical="center"/>
    </xf>
    <xf numFmtId="0" fontId="4" fillId="0" borderId="0" xfId="1" applyFont="1" applyAlignment="1">
      <alignment horizontal="center" vertical="center"/>
    </xf>
    <xf numFmtId="0" fontId="3" fillId="0" borderId="1" xfId="1" applyFont="1" applyBorder="1" applyAlignment="1">
      <alignment horizontal="right" vertical="center"/>
    </xf>
    <xf numFmtId="0" fontId="6" fillId="0" borderId="2"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0" xfId="1" applyFont="1" applyBorder="1" applyAlignment="1">
      <alignment horizontal="center" vertical="center" wrapText="1"/>
    </xf>
    <xf numFmtId="0" fontId="4" fillId="0" borderId="0" xfId="1" applyFont="1" applyAlignment="1">
      <alignment horizontal="center" vertical="center" wrapText="1"/>
    </xf>
    <xf numFmtId="0" fontId="3" fillId="0" borderId="0" xfId="1" applyFont="1" applyBorder="1" applyAlignment="1">
      <alignment horizontal="right" vertical="center" wrapText="1"/>
    </xf>
    <xf numFmtId="0" fontId="3" fillId="0" borderId="1" xfId="1" applyFont="1" applyBorder="1" applyAlignment="1">
      <alignment horizontal="left" vertical="center"/>
    </xf>
    <xf numFmtId="0" fontId="6" fillId="0" borderId="34" xfId="1" applyFont="1" applyFill="1" applyBorder="1" applyAlignment="1">
      <alignment horizontal="center" vertical="center"/>
    </xf>
    <xf numFmtId="0" fontId="29" fillId="0" borderId="35" xfId="1" applyFont="1" applyFill="1" applyBorder="1" applyAlignment="1">
      <alignment horizontal="center" vertical="center"/>
    </xf>
    <xf numFmtId="0" fontId="29" fillId="0" borderId="36"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11" xfId="1" applyFont="1" applyFill="1" applyBorder="1" applyAlignment="1">
      <alignment horizontal="center" vertical="center"/>
    </xf>
    <xf numFmtId="0" fontId="5" fillId="0" borderId="5" xfId="1" applyFont="1" applyFill="1" applyBorder="1" applyAlignment="1">
      <alignment horizontal="center" vertical="center" wrapText="1"/>
    </xf>
    <xf numFmtId="0" fontId="6" fillId="0" borderId="13" xfId="1" applyFont="1" applyFill="1" applyBorder="1" applyAlignment="1">
      <alignment vertical="center" wrapText="1"/>
    </xf>
    <xf numFmtId="0" fontId="4" fillId="0" borderId="13" xfId="1" applyFont="1" applyFill="1" applyBorder="1" applyAlignment="1">
      <alignment horizontal="left" vertical="center" wrapText="1"/>
    </xf>
    <xf numFmtId="0" fontId="6" fillId="0" borderId="9" xfId="1" applyFont="1" applyBorder="1" applyAlignment="1">
      <alignment vertical="center"/>
    </xf>
    <xf numFmtId="0" fontId="5" fillId="0" borderId="12" xfId="1" applyFont="1" applyBorder="1" applyAlignment="1">
      <alignment horizontal="left" vertical="center" wrapText="1"/>
    </xf>
    <xf numFmtId="0" fontId="5" fillId="0" borderId="9" xfId="1" applyFont="1" applyBorder="1" applyAlignment="1">
      <alignment horizontal="left" vertical="center" wrapText="1"/>
    </xf>
    <xf numFmtId="0" fontId="6" fillId="0" borderId="12" xfId="1" applyFont="1" applyBorder="1" applyAlignment="1">
      <alignment vertical="center"/>
    </xf>
    <xf numFmtId="0" fontId="6" fillId="0" borderId="15" xfId="1" applyFont="1" applyBorder="1" applyAlignment="1">
      <alignment vertical="center"/>
    </xf>
    <xf numFmtId="0" fontId="5" fillId="0" borderId="3" xfId="1" applyFont="1" applyBorder="1" applyAlignment="1">
      <alignment horizontal="left" vertical="center" wrapText="1"/>
    </xf>
    <xf numFmtId="0" fontId="6" fillId="0" borderId="9" xfId="1" applyFont="1" applyBorder="1" applyAlignment="1">
      <alignment vertical="center" wrapText="1"/>
    </xf>
    <xf numFmtId="0" fontId="3" fillId="0" borderId="0" xfId="1" applyFont="1" applyBorder="1" applyAlignment="1">
      <alignment horizontal="right" vertical="center"/>
    </xf>
    <xf numFmtId="0" fontId="6" fillId="0" borderId="11"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5" fillId="0" borderId="2" xfId="1" applyFont="1" applyFill="1" applyBorder="1" applyAlignment="1">
      <alignment horizontal="center" vertical="center" wrapText="1" readingOrder="1"/>
    </xf>
    <xf numFmtId="0" fontId="5" fillId="0" borderId="0" xfId="1" applyFont="1" applyFill="1" applyBorder="1" applyAlignment="1">
      <alignment horizontal="center" vertical="center" wrapText="1" readingOrder="1"/>
    </xf>
    <xf numFmtId="0" fontId="5" fillId="0" borderId="11" xfId="1" applyFont="1" applyFill="1" applyBorder="1" applyAlignment="1">
      <alignment horizontal="center" vertical="center" wrapText="1" readingOrder="1"/>
    </xf>
    <xf numFmtId="0" fontId="5" fillId="0" borderId="9" xfId="1" applyFont="1" applyFill="1" applyBorder="1" applyAlignment="1">
      <alignment horizontal="center" vertical="center" wrapText="1"/>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5" xfId="1" applyFont="1" applyFill="1" applyBorder="1" applyAlignment="1">
      <alignment horizontal="center" vertical="center"/>
    </xf>
    <xf numFmtId="0" fontId="5" fillId="0" borderId="2" xfId="1" applyFont="1" applyFill="1" applyBorder="1" applyAlignment="1">
      <alignment horizontal="center" vertical="center" wrapText="1"/>
    </xf>
    <xf numFmtId="0" fontId="6" fillId="0" borderId="37" xfId="1" applyFont="1" applyFill="1" applyBorder="1" applyAlignment="1">
      <alignment horizontal="center" vertical="top"/>
    </xf>
    <xf numFmtId="0" fontId="6" fillId="0" borderId="38" xfId="1" applyFont="1" applyFill="1" applyBorder="1" applyAlignment="1">
      <alignment horizontal="center" vertical="top"/>
    </xf>
    <xf numFmtId="0" fontId="6" fillId="0" borderId="39" xfId="1" applyFont="1" applyFill="1" applyBorder="1" applyAlignment="1">
      <alignment horizontal="center" vertical="top"/>
    </xf>
    <xf numFmtId="0" fontId="6" fillId="0" borderId="41" xfId="1" applyFont="1" applyFill="1" applyBorder="1" applyAlignment="1">
      <alignment horizontal="center" vertical="top"/>
    </xf>
    <xf numFmtId="0" fontId="6" fillId="0" borderId="42" xfId="1" applyFont="1" applyFill="1" applyBorder="1" applyAlignment="1">
      <alignment horizontal="center" vertical="top"/>
    </xf>
    <xf numFmtId="0" fontId="6" fillId="0" borderId="18" xfId="1" applyFont="1" applyFill="1" applyBorder="1" applyAlignment="1">
      <alignment horizontal="center" vertical="top"/>
    </xf>
    <xf numFmtId="0" fontId="2" fillId="0" borderId="0" xfId="1" applyFont="1" applyBorder="1" applyAlignment="1">
      <alignment horizontal="center" vertical="center"/>
    </xf>
    <xf numFmtId="0" fontId="10" fillId="0" borderId="0" xfId="1" applyFont="1" applyBorder="1" applyAlignment="1">
      <alignment horizontal="center" vertical="center"/>
    </xf>
    <xf numFmtId="0" fontId="6" fillId="0" borderId="5" xfId="1" applyFont="1" applyFill="1" applyBorder="1" applyAlignment="1">
      <alignment horizontal="center" vertical="center"/>
    </xf>
    <xf numFmtId="0" fontId="28" fillId="0" borderId="5" xfId="1" applyFont="1" applyFill="1" applyBorder="1" applyAlignment="1">
      <alignment horizontal="center" vertical="center"/>
    </xf>
    <xf numFmtId="0" fontId="4" fillId="0" borderId="0" xfId="1" applyFont="1" applyBorder="1" applyAlignment="1">
      <alignment horizontal="center" vertical="center" readingOrder="2"/>
    </xf>
    <xf numFmtId="0" fontId="4" fillId="0" borderId="0" xfId="1" applyFont="1" applyBorder="1" applyAlignment="1">
      <alignment horizontal="center" vertical="center" wrapText="1" readingOrder="2"/>
    </xf>
    <xf numFmtId="0" fontId="22" fillId="0" borderId="1" xfId="1" applyFont="1" applyBorder="1" applyAlignment="1">
      <alignment horizontal="left" vertical="center" wrapText="1"/>
    </xf>
    <xf numFmtId="0" fontId="21" fillId="0" borderId="5" xfId="1" applyFont="1" applyFill="1" applyBorder="1" applyAlignment="1">
      <alignment horizontal="center" vertical="center"/>
    </xf>
    <xf numFmtId="0" fontId="4" fillId="0" borderId="0" xfId="1" applyFont="1" applyFill="1" applyBorder="1" applyAlignment="1">
      <alignment horizontal="right" vertical="center" wrapText="1"/>
    </xf>
    <xf numFmtId="0" fontId="2" fillId="0" borderId="0" xfId="1" applyFont="1" applyFill="1" applyBorder="1" applyAlignment="1">
      <alignment horizontal="center" vertical="center"/>
    </xf>
    <xf numFmtId="0" fontId="2" fillId="0" borderId="0" xfId="1" applyFont="1" applyBorder="1" applyAlignment="1">
      <alignment horizontal="center" vertical="center" wrapText="1"/>
    </xf>
    <xf numFmtId="0" fontId="2" fillId="0" borderId="1" xfId="1" applyFont="1" applyFill="1" applyBorder="1" applyAlignment="1">
      <alignment horizontal="right" vertical="center" wrapText="1"/>
    </xf>
    <xf numFmtId="0" fontId="2" fillId="0" borderId="1" xfId="1" applyFont="1" applyFill="1" applyBorder="1" applyAlignment="1">
      <alignment horizontal="left" vertical="center" wrapText="1"/>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2" xfId="1" applyFont="1" applyFill="1" applyBorder="1" applyAlignment="1">
      <alignment horizontal="center" vertical="center" wrapText="1" readingOrder="2"/>
    </xf>
    <xf numFmtId="0" fontId="3" fillId="0" borderId="2"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2" borderId="0" xfId="1" applyFont="1" applyFill="1" applyAlignment="1">
      <alignment horizontal="center" vertical="center"/>
    </xf>
    <xf numFmtId="0" fontId="5" fillId="0" borderId="0" xfId="1" applyFont="1" applyBorder="1" applyAlignment="1">
      <alignment horizontal="left" vertical="center" wrapText="1"/>
    </xf>
    <xf numFmtId="0" fontId="4" fillId="0" borderId="4" xfId="1" applyFont="1" applyFill="1" applyBorder="1" applyAlignment="1">
      <alignment horizontal="center" vertical="center" wrapText="1"/>
    </xf>
    <xf numFmtId="0" fontId="3" fillId="0" borderId="0" xfId="1" applyFont="1" applyFill="1" applyBorder="1" applyAlignment="1">
      <alignment horizontal="right" vertical="center" wrapText="1"/>
    </xf>
    <xf numFmtId="0" fontId="4" fillId="0" borderId="2" xfId="1" applyFont="1" applyFill="1" applyBorder="1" applyAlignment="1">
      <alignment horizontal="center" vertical="center" readingOrder="2"/>
    </xf>
    <xf numFmtId="0" fontId="4" fillId="0" borderId="0" xfId="1" applyFont="1" applyFill="1" applyBorder="1" applyAlignment="1">
      <alignment horizontal="center" vertical="center" readingOrder="2"/>
    </xf>
    <xf numFmtId="0" fontId="4" fillId="0" borderId="11" xfId="1" applyFont="1" applyFill="1" applyBorder="1" applyAlignment="1">
      <alignment horizontal="center" vertical="center" readingOrder="2"/>
    </xf>
    <xf numFmtId="0" fontId="4" fillId="0" borderId="2" xfId="1" applyFont="1" applyFill="1" applyBorder="1" applyAlignment="1">
      <alignment horizontal="center" vertical="center" wrapText="1" readingOrder="2"/>
    </xf>
    <xf numFmtId="0" fontId="6" fillId="3" borderId="2"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11" xfId="1" applyFont="1" applyFill="1" applyBorder="1" applyAlignment="1">
      <alignment horizontal="center" vertical="center"/>
    </xf>
    <xf numFmtId="0" fontId="17" fillId="0" borderId="5"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3" fillId="0" borderId="0" xfId="1" applyFont="1" applyAlignment="1">
      <alignment horizontal="center" vertical="center"/>
    </xf>
    <xf numFmtId="0" fontId="5"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0" borderId="2" xfId="1" applyFont="1" applyFill="1" applyBorder="1" applyAlignment="1">
      <alignment horizontal="center" vertical="center" readingOrder="2"/>
    </xf>
    <xf numFmtId="0" fontId="2" fillId="0" borderId="0" xfId="1" applyFont="1" applyFill="1" applyBorder="1" applyAlignment="1">
      <alignment horizontal="center" vertical="center" readingOrder="2"/>
    </xf>
    <xf numFmtId="0" fontId="2" fillId="0" borderId="11" xfId="1" applyFont="1" applyFill="1" applyBorder="1" applyAlignment="1">
      <alignment horizontal="center" vertical="center" readingOrder="2"/>
    </xf>
    <xf numFmtId="0" fontId="2" fillId="0" borderId="2"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5" fillId="0" borderId="0" xfId="2" applyFont="1" applyFill="1" applyBorder="1" applyAlignment="1">
      <alignment horizontal="center" vertical="center" wrapText="1"/>
    </xf>
    <xf numFmtId="0" fontId="3" fillId="3" borderId="0" xfId="1" applyFont="1" applyFill="1" applyAlignment="1">
      <alignment horizontal="center" vertical="center" wrapText="1"/>
    </xf>
    <xf numFmtId="0" fontId="4" fillId="0" borderId="0" xfId="1" applyFont="1" applyBorder="1" applyAlignment="1">
      <alignment horizontal="right" vertical="center" wrapText="1"/>
    </xf>
    <xf numFmtId="0" fontId="4" fillId="0" borderId="8"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9" xfId="1" applyFont="1" applyFill="1" applyBorder="1" applyAlignment="1">
      <alignment horizontal="center" vertical="center"/>
    </xf>
    <xf numFmtId="0" fontId="6" fillId="0" borderId="2"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11" xfId="2" applyFont="1" applyFill="1" applyBorder="1" applyAlignment="1">
      <alignment horizontal="center" vertical="center"/>
    </xf>
    <xf numFmtId="0" fontId="4" fillId="0" borderId="0" xfId="1" applyFont="1" applyBorder="1" applyAlignment="1">
      <alignment horizontal="center" vertical="center" readingOrder="1"/>
    </xf>
    <xf numFmtId="0" fontId="3" fillId="0" borderId="0" xfId="1" applyFont="1" applyAlignment="1">
      <alignment horizontal="center" vertical="center" wrapText="1"/>
    </xf>
    <xf numFmtId="0" fontId="3" fillId="0" borderId="0" xfId="1" applyFont="1" applyBorder="1" applyAlignment="1">
      <alignment horizontal="right" vertical="center" readingOrder="1"/>
    </xf>
    <xf numFmtId="0" fontId="4" fillId="0" borderId="8" xfId="1" applyFont="1" applyFill="1" applyBorder="1" applyAlignment="1">
      <alignment horizontal="center" vertical="center" readingOrder="2"/>
    </xf>
    <xf numFmtId="49" fontId="4" fillId="0" borderId="8" xfId="1" applyNumberFormat="1" applyFont="1" applyFill="1" applyBorder="1" applyAlignment="1">
      <alignment horizontal="center" vertical="center" readingOrder="1"/>
    </xf>
    <xf numFmtId="16" fontId="4" fillId="0" borderId="8" xfId="1" applyNumberFormat="1" applyFont="1" applyFill="1" applyBorder="1" applyAlignment="1">
      <alignment horizontal="center" vertical="center" readingOrder="1"/>
    </xf>
    <xf numFmtId="0" fontId="4" fillId="0" borderId="8" xfId="1" applyFont="1" applyFill="1" applyBorder="1" applyAlignment="1">
      <alignment horizontal="center" vertical="center" readingOrder="1"/>
    </xf>
    <xf numFmtId="0" fontId="4" fillId="0" borderId="9" xfId="1" applyFont="1" applyFill="1" applyBorder="1" applyAlignment="1">
      <alignment horizontal="center" vertical="center" readingOrder="1"/>
    </xf>
    <xf numFmtId="0" fontId="31" fillId="0" borderId="9" xfId="1" applyFont="1" applyFill="1" applyBorder="1" applyAlignment="1">
      <alignment horizontal="center" vertical="center" readingOrder="1"/>
    </xf>
    <xf numFmtId="0" fontId="4" fillId="0" borderId="1" xfId="1" applyFont="1" applyFill="1" applyBorder="1" applyAlignment="1">
      <alignment vertical="center" wrapText="1"/>
    </xf>
    <xf numFmtId="0" fontId="5" fillId="0" borderId="13" xfId="2" applyFont="1" applyFill="1" applyBorder="1" applyAlignment="1">
      <alignment vertical="center" wrapText="1"/>
    </xf>
    <xf numFmtId="0" fontId="5" fillId="0" borderId="9" xfId="2" applyFont="1" applyBorder="1" applyAlignment="1">
      <alignment horizontal="left" vertical="center" wrapText="1"/>
    </xf>
    <xf numFmtId="0" fontId="4" fillId="0" borderId="9" xfId="1" applyFont="1" applyBorder="1" applyAlignment="1">
      <alignment vertical="center" wrapText="1"/>
    </xf>
    <xf numFmtId="0" fontId="5" fillId="0" borderId="9" xfId="2" applyFont="1" applyBorder="1" applyAlignment="1">
      <alignment vertical="center" wrapText="1" readingOrder="1"/>
    </xf>
    <xf numFmtId="0" fontId="4" fillId="0" borderId="28" xfId="1" applyFont="1" applyBorder="1" applyAlignment="1">
      <alignment vertical="center" wrapText="1"/>
    </xf>
    <xf numFmtId="0" fontId="5" fillId="0" borderId="29" xfId="2" applyFont="1" applyBorder="1" applyAlignment="1">
      <alignment horizontal="center" vertical="center" wrapText="1" shrinkToFit="1"/>
    </xf>
    <xf numFmtId="0" fontId="5" fillId="0" borderId="30" xfId="2" applyFont="1" applyBorder="1" applyAlignment="1">
      <alignment horizontal="center" vertical="center" wrapText="1" shrinkToFit="1"/>
    </xf>
    <xf numFmtId="0" fontId="5" fillId="0" borderId="31" xfId="2" applyFont="1" applyBorder="1" applyAlignment="1">
      <alignment horizontal="center" vertical="center" wrapText="1" shrinkToFit="1"/>
    </xf>
    <xf numFmtId="0" fontId="5" fillId="3" borderId="9" xfId="2" applyFont="1" applyFill="1" applyBorder="1" applyAlignment="1">
      <alignment vertical="center" wrapText="1"/>
    </xf>
    <xf numFmtId="0" fontId="5" fillId="0" borderId="9" xfId="2" applyFont="1" applyBorder="1" applyAlignment="1">
      <alignment vertical="center" wrapText="1"/>
    </xf>
    <xf numFmtId="0" fontId="4" fillId="0" borderId="11" xfId="1" applyFont="1" applyBorder="1" applyAlignment="1">
      <alignment vertical="center" wrapText="1"/>
    </xf>
    <xf numFmtId="0" fontId="5" fillId="0" borderId="0" xfId="2" applyFont="1" applyBorder="1" applyAlignment="1">
      <alignment vertical="center" wrapText="1"/>
    </xf>
    <xf numFmtId="0" fontId="4" fillId="0" borderId="14" xfId="1" applyFont="1" applyBorder="1" applyAlignment="1">
      <alignment vertical="center" wrapText="1"/>
    </xf>
    <xf numFmtId="0" fontId="5" fillId="0" borderId="14" xfId="2" applyFont="1" applyBorder="1" applyAlignment="1">
      <alignment vertical="center" wrapText="1"/>
    </xf>
    <xf numFmtId="0" fontId="2" fillId="0" borderId="0" xfId="1" applyFont="1" applyBorder="1" applyAlignment="1">
      <alignment horizontal="center" vertical="center" readingOrder="2"/>
    </xf>
    <xf numFmtId="0" fontId="3" fillId="0" borderId="0" xfId="2" applyFont="1" applyAlignment="1">
      <alignment horizontal="center" vertical="center" wrapText="1"/>
    </xf>
    <xf numFmtId="0" fontId="3" fillId="0" borderId="0" xfId="1" applyFont="1" applyBorder="1" applyAlignment="1">
      <alignment horizontal="right" vertical="center" readingOrder="2"/>
    </xf>
    <xf numFmtId="0" fontId="5" fillId="0" borderId="2"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0" xfId="2" applyFont="1" applyFill="1" applyBorder="1" applyAlignment="1">
      <alignment horizontal="center" vertical="center"/>
    </xf>
    <xf numFmtId="0" fontId="2" fillId="0" borderId="1" xfId="1" applyFont="1" applyFill="1" applyBorder="1" applyAlignment="1">
      <alignment horizontal="right" vertical="center" readingOrder="2"/>
    </xf>
    <xf numFmtId="0" fontId="3" fillId="0" borderId="1" xfId="2" applyFont="1" applyFill="1" applyBorder="1" applyAlignment="1">
      <alignment horizontal="left" vertical="center" readingOrder="2"/>
    </xf>
    <xf numFmtId="0" fontId="2" fillId="0" borderId="12" xfId="1" applyFont="1" applyFill="1" applyBorder="1" applyAlignment="1">
      <alignment horizontal="right" vertical="center" wrapText="1" readingOrder="2"/>
    </xf>
    <xf numFmtId="0" fontId="3" fillId="0" borderId="12" xfId="2" applyFont="1" applyFill="1" applyBorder="1" applyAlignment="1">
      <alignment horizontal="left" vertical="center" wrapText="1" readingOrder="1"/>
    </xf>
    <xf numFmtId="0" fontId="2" fillId="0" borderId="9" xfId="1" applyFont="1" applyFill="1" applyBorder="1" applyAlignment="1">
      <alignment horizontal="right" vertical="center" wrapText="1" readingOrder="2"/>
    </xf>
    <xf numFmtId="0" fontId="3" fillId="0" borderId="9" xfId="2" applyFont="1" applyFill="1" applyBorder="1" applyAlignment="1">
      <alignment horizontal="left" vertical="center" wrapText="1" readingOrder="2"/>
    </xf>
    <xf numFmtId="0" fontId="2" fillId="0" borderId="9" xfId="1" applyFont="1" applyFill="1" applyBorder="1" applyAlignment="1">
      <alignment horizontal="right" vertical="center"/>
    </xf>
    <xf numFmtId="0" fontId="3" fillId="0" borderId="9" xfId="2" applyFont="1" applyFill="1" applyBorder="1" applyAlignment="1">
      <alignment horizontal="left" vertical="center"/>
    </xf>
    <xf numFmtId="0" fontId="3" fillId="0" borderId="15" xfId="2" applyFont="1" applyFill="1" applyBorder="1" applyAlignment="1">
      <alignment horizontal="left" vertical="center"/>
    </xf>
    <xf numFmtId="0" fontId="3" fillId="0" borderId="0" xfId="2" applyFont="1" applyBorder="1" applyAlignment="1">
      <alignment horizontal="center" vertical="center" wrapText="1"/>
    </xf>
    <xf numFmtId="0" fontId="4" fillId="0" borderId="2" xfId="1" applyFont="1" applyFill="1" applyBorder="1" applyAlignment="1">
      <alignment horizontal="right" vertical="center" wrapText="1" indent="1" readingOrder="2"/>
    </xf>
    <xf numFmtId="0" fontId="4" fillId="0" borderId="0" xfId="1" applyFont="1" applyFill="1" applyBorder="1" applyAlignment="1">
      <alignment horizontal="right" vertical="center" wrapText="1" indent="1" readingOrder="2"/>
    </xf>
    <xf numFmtId="0" fontId="5" fillId="0" borderId="2" xfId="2" applyFont="1" applyFill="1" applyBorder="1" applyAlignment="1">
      <alignment horizontal="left" vertical="center"/>
    </xf>
    <xf numFmtId="0" fontId="5" fillId="0" borderId="0" xfId="2" applyFont="1" applyFill="1" applyBorder="1" applyAlignment="1">
      <alignment horizontal="left" vertical="center"/>
    </xf>
    <xf numFmtId="0" fontId="4" fillId="0" borderId="0" xfId="1" applyFont="1" applyAlignment="1">
      <alignment horizontal="center" vertical="center" readingOrder="2"/>
    </xf>
    <xf numFmtId="0" fontId="3" fillId="0" borderId="0" xfId="2" applyFont="1" applyAlignment="1">
      <alignment horizontal="center" vertical="center" wrapText="1" readingOrder="1"/>
    </xf>
    <xf numFmtId="0" fontId="3" fillId="0" borderId="1" xfId="2" applyFont="1" applyBorder="1" applyAlignment="1">
      <alignment horizontal="left" vertical="center" wrapText="1" readingOrder="1"/>
    </xf>
    <xf numFmtId="0" fontId="4" fillId="0" borderId="5"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11" xfId="2" applyFont="1" applyFill="1" applyBorder="1" applyAlignment="1">
      <alignment horizontal="center" vertical="center"/>
    </xf>
    <xf numFmtId="0" fontId="5" fillId="0" borderId="2" xfId="1" applyFont="1" applyFill="1" applyBorder="1" applyAlignment="1">
      <alignment horizontal="center" vertical="center"/>
    </xf>
    <xf numFmtId="0" fontId="3" fillId="0" borderId="0" xfId="2" applyFont="1" applyAlignment="1">
      <alignment horizontal="center" vertical="center"/>
    </xf>
    <xf numFmtId="0" fontId="5" fillId="0" borderId="5" xfId="2" applyFont="1" applyFill="1" applyBorder="1" applyAlignment="1">
      <alignment horizontal="center" vertical="center" wrapText="1"/>
    </xf>
    <xf numFmtId="0" fontId="3" fillId="0" borderId="1" xfId="1"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readingOrder="2"/>
    </xf>
    <xf numFmtId="0" fontId="3" fillId="0" borderId="0" xfId="0" applyFont="1" applyAlignment="1">
      <alignment horizontal="center" vertical="center"/>
    </xf>
    <xf numFmtId="0" fontId="3" fillId="0" borderId="0" xfId="0" applyFont="1" applyFill="1" applyBorder="1" applyAlignment="1">
      <alignment horizontal="right" vertical="center" wrapText="1"/>
    </xf>
    <xf numFmtId="0" fontId="4" fillId="0" borderId="2" xfId="0" applyFont="1" applyFill="1" applyBorder="1" applyAlignment="1">
      <alignment horizontal="center" vertical="center" readingOrder="2"/>
    </xf>
    <xf numFmtId="0" fontId="4" fillId="0" borderId="11" xfId="0" applyFont="1" applyFill="1" applyBorder="1" applyAlignment="1">
      <alignment horizontal="center" vertical="center" readingOrder="2"/>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readingOrder="2"/>
    </xf>
    <xf numFmtId="0" fontId="6" fillId="3" borderId="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3" fillId="0" borderId="1" xfId="0" applyFont="1" applyBorder="1" applyAlignment="1">
      <alignment horizontal="righ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1" xfId="2" applyFont="1" applyBorder="1" applyAlignment="1">
      <alignment horizontal="right" vertical="center"/>
    </xf>
    <xf numFmtId="0" fontId="14" fillId="0" borderId="1" xfId="0" applyFont="1" applyBorder="1" applyAlignment="1">
      <alignment horizontal="left" vertical="center" wrapText="1"/>
    </xf>
    <xf numFmtId="0" fontId="2" fillId="0" borderId="9" xfId="2" applyFont="1" applyBorder="1" applyAlignment="1">
      <alignment horizontal="right" vertical="center"/>
    </xf>
    <xf numFmtId="0" fontId="3" fillId="0" borderId="9" xfId="0" applyFont="1" applyBorder="1" applyAlignment="1">
      <alignment horizontal="left" vertical="center" wrapText="1"/>
    </xf>
    <xf numFmtId="0" fontId="2" fillId="0" borderId="15" xfId="2" applyFont="1" applyBorder="1" applyAlignment="1">
      <alignment horizontal="right" vertical="center"/>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4" fillId="0" borderId="9" xfId="2" applyFont="1" applyFill="1" applyBorder="1" applyAlignment="1">
      <alignment horizontal="center" vertical="center"/>
    </xf>
    <xf numFmtId="0" fontId="4" fillId="3" borderId="9" xfId="2" applyFont="1" applyFill="1" applyBorder="1" applyAlignment="1">
      <alignment horizontal="center" vertical="center" readingOrder="2"/>
    </xf>
    <xf numFmtId="0" fontId="2" fillId="0" borderId="5" xfId="2" applyFont="1" applyBorder="1" applyAlignment="1">
      <alignment horizontal="right" vertical="center"/>
    </xf>
    <xf numFmtId="0" fontId="5" fillId="0" borderId="0" xfId="2" applyFont="1" applyBorder="1" applyAlignment="1">
      <alignment horizontal="center" vertical="center"/>
    </xf>
    <xf numFmtId="0" fontId="3" fillId="0" borderId="0" xfId="2" applyFont="1" applyBorder="1" applyAlignment="1">
      <alignment horizontal="right" vertical="center"/>
    </xf>
    <xf numFmtId="0" fontId="3" fillId="0" borderId="1" xfId="2" applyFont="1" applyBorder="1" applyAlignment="1">
      <alignment horizontal="left" vertical="center" wrapText="1"/>
    </xf>
    <xf numFmtId="0" fontId="4" fillId="0" borderId="8"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8" xfId="2" applyFont="1" applyFill="1" applyBorder="1" applyAlignment="1">
      <alignment horizontal="center" vertical="center" readingOrder="2"/>
    </xf>
    <xf numFmtId="0" fontId="4" fillId="0" borderId="8" xfId="2" applyFont="1" applyFill="1" applyBorder="1" applyAlignment="1">
      <alignment horizontal="center" vertical="center" readingOrder="1"/>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9" xfId="2" applyFont="1" applyFill="1" applyBorder="1" applyAlignment="1">
      <alignment horizontal="center" vertical="center" readingOrder="2"/>
    </xf>
    <xf numFmtId="0" fontId="8" fillId="0" borderId="0" xfId="0" applyFont="1" applyBorder="1" applyAlignment="1">
      <alignment horizontal="center" vertical="center"/>
    </xf>
    <xf numFmtId="0" fontId="0" fillId="0" borderId="0" xfId="0" applyAlignment="1">
      <alignment horizontal="center"/>
    </xf>
    <xf numFmtId="0" fontId="4" fillId="0" borderId="15" xfId="0" applyFont="1" applyBorder="1" applyAlignment="1">
      <alignment horizontal="right" vertical="center"/>
    </xf>
    <xf numFmtId="0" fontId="3" fillId="0" borderId="15" xfId="0" applyFont="1" applyBorder="1" applyAlignment="1">
      <alignment horizontal="right" vertical="center" readingOrder="1"/>
    </xf>
    <xf numFmtId="0" fontId="5" fillId="0" borderId="15" xfId="0" applyFont="1" applyBorder="1" applyAlignment="1">
      <alignment horizontal="left" vertical="center"/>
    </xf>
    <xf numFmtId="0" fontId="4" fillId="0" borderId="1" xfId="0" applyFont="1" applyFill="1" applyBorder="1" applyAlignment="1">
      <alignment horizontal="right" vertical="center"/>
    </xf>
    <xf numFmtId="0" fontId="3" fillId="0" borderId="1" xfId="0" applyFont="1" applyFill="1" applyBorder="1" applyAlignment="1">
      <alignment horizontal="right" vertical="center"/>
    </xf>
    <xf numFmtId="0" fontId="5" fillId="0" borderId="1" xfId="0" applyFont="1" applyFill="1" applyBorder="1" applyAlignment="1">
      <alignment horizontal="left" vertical="center"/>
    </xf>
    <xf numFmtId="0" fontId="4" fillId="0" borderId="9" xfId="0" applyFont="1" applyBorder="1" applyAlignment="1">
      <alignment horizontal="right" vertical="center"/>
    </xf>
    <xf numFmtId="0" fontId="3" fillId="0" borderId="9" xfId="0" applyFont="1" applyBorder="1" applyAlignment="1">
      <alignment horizontal="right" vertical="center" readingOrder="1"/>
    </xf>
    <xf numFmtId="0" fontId="5" fillId="0" borderId="9" xfId="0" applyFont="1" applyBorder="1" applyAlignment="1">
      <alignment horizontal="left" vertical="center"/>
    </xf>
    <xf numFmtId="0" fontId="4" fillId="0" borderId="12" xfId="0" applyFont="1" applyFill="1" applyBorder="1" applyAlignment="1">
      <alignment horizontal="right" vertical="center"/>
    </xf>
    <xf numFmtId="0" fontId="3" fillId="0" borderId="12" xfId="0" applyFont="1" applyBorder="1" applyAlignment="1">
      <alignment horizontal="right" vertical="center" readingOrder="1"/>
    </xf>
    <xf numFmtId="0" fontId="5" fillId="0" borderId="12" xfId="0" applyFont="1" applyFill="1" applyBorder="1" applyAlignment="1">
      <alignment horizontal="left" vertical="center"/>
    </xf>
    <xf numFmtId="0" fontId="3" fillId="0" borderId="1" xfId="0" applyFont="1" applyBorder="1" applyAlignment="1">
      <alignment horizontal="left"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right" vertical="center" indent="1"/>
    </xf>
    <xf numFmtId="0" fontId="4" fillId="0" borderId="11" xfId="0" applyFont="1" applyFill="1" applyBorder="1" applyAlignment="1">
      <alignment horizontal="right" vertical="center" indent="1"/>
    </xf>
    <xf numFmtId="0" fontId="5" fillId="0" borderId="2"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horizontal="right" vertical="center" indent="1"/>
    </xf>
    <xf numFmtId="0" fontId="5" fillId="0" borderId="9" xfId="0" applyFont="1" applyFill="1" applyBorder="1" applyAlignment="1">
      <alignment horizontal="center" vertical="center"/>
    </xf>
    <xf numFmtId="0" fontId="3" fillId="0" borderId="15" xfId="0" applyFont="1" applyBorder="1" applyAlignment="1">
      <alignment wrapText="1"/>
    </xf>
    <xf numFmtId="0" fontId="14" fillId="0" borderId="1" xfId="0" applyFont="1" applyBorder="1" applyAlignment="1">
      <alignment vertical="center" wrapText="1"/>
    </xf>
    <xf numFmtId="0" fontId="3" fillId="0" borderId="9" xfId="0" applyFont="1" applyBorder="1" applyAlignment="1">
      <alignment vertical="center" wrapText="1"/>
    </xf>
    <xf numFmtId="0" fontId="5" fillId="0" borderId="0" xfId="0" applyFont="1" applyBorder="1" applyAlignment="1">
      <alignment horizontal="left" vertical="center" wrapText="1"/>
    </xf>
    <xf numFmtId="0" fontId="4" fillId="0" borderId="1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1" xfId="0" applyFont="1" applyFill="1" applyBorder="1" applyAlignment="1">
      <alignment horizontal="center" vertical="center"/>
    </xf>
    <xf numFmtId="0" fontId="4" fillId="0" borderId="5" xfId="0" applyFont="1" applyFill="1" applyBorder="1" applyAlignment="1">
      <alignment horizontal="center" vertical="center" readingOrder="2"/>
    </xf>
    <xf numFmtId="0" fontId="5" fillId="0" borderId="5" xfId="0" applyFont="1" applyFill="1" applyBorder="1" applyAlignment="1">
      <alignment horizontal="center" vertical="center" readingOrder="2"/>
    </xf>
    <xf numFmtId="0" fontId="5" fillId="0" borderId="0" xfId="0" applyFont="1" applyFill="1" applyBorder="1" applyAlignment="1">
      <alignment horizontal="center" vertical="center"/>
    </xf>
    <xf numFmtId="0" fontId="4" fillId="0" borderId="2" xfId="0" applyFont="1" applyFill="1" applyBorder="1" applyAlignment="1">
      <alignment horizontal="center" vertical="center" readingOrder="1"/>
    </xf>
    <xf numFmtId="0" fontId="4" fillId="0" borderId="5" xfId="0" applyFont="1" applyFill="1" applyBorder="1" applyAlignment="1">
      <alignment horizontal="center" vertical="center" readingOrder="1"/>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4" fillId="0" borderId="0" xfId="0" applyFont="1" applyBorder="1" applyAlignment="1">
      <alignment horizontal="center" vertical="center"/>
    </xf>
    <xf numFmtId="0" fontId="10" fillId="0" borderId="0" xfId="0" applyFont="1" applyAlignment="1">
      <alignment horizontal="center" vertical="center" wrapText="1"/>
    </xf>
    <xf numFmtId="0" fontId="6" fillId="0" borderId="11" xfId="0" applyFont="1" applyFill="1" applyBorder="1" applyAlignment="1">
      <alignment horizontal="center" vertical="center" wrapText="1"/>
    </xf>
    <xf numFmtId="0" fontId="21" fillId="0" borderId="5" xfId="0" applyFont="1" applyFill="1" applyBorder="1" applyAlignment="1">
      <alignment horizontal="center" vertical="center"/>
    </xf>
    <xf numFmtId="0" fontId="4" fillId="0" borderId="0" xfId="0" applyFont="1" applyFill="1" applyBorder="1" applyAlignment="1">
      <alignment horizontal="center" vertical="center" wrapText="1"/>
    </xf>
    <xf numFmtId="0" fontId="35" fillId="0" borderId="2" xfId="0" applyFont="1" applyFill="1" applyBorder="1" applyAlignment="1">
      <alignment horizontal="right" vertical="center" wrapText="1" readingOrder="2"/>
    </xf>
    <xf numFmtId="0" fontId="2" fillId="0" borderId="0"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Fill="1" applyBorder="1" applyAlignment="1">
      <alignment horizontal="center" vertical="center"/>
    </xf>
    <xf numFmtId="0" fontId="12" fillId="0" borderId="2" xfId="0" applyFont="1" applyFill="1" applyBorder="1" applyAlignment="1">
      <alignment horizontal="left" vertical="top" wrapText="1" readingOrder="2"/>
    </xf>
    <xf numFmtId="0" fontId="4" fillId="0" borderId="5"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Border="1" applyAlignment="1">
      <alignment horizontal="center"/>
    </xf>
    <xf numFmtId="49" fontId="4" fillId="0" borderId="2"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16" fontId="4" fillId="0" borderId="2"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readingOrder="1"/>
    </xf>
    <xf numFmtId="0" fontId="3" fillId="0" borderId="2" xfId="0" applyFont="1" applyFill="1" applyBorder="1" applyAlignment="1">
      <alignment horizontal="center" vertical="center" wrapText="1"/>
    </xf>
    <xf numFmtId="0" fontId="12" fillId="0" borderId="0" xfId="0" applyFont="1" applyAlignment="1">
      <alignment horizontal="center" wrapText="1"/>
    </xf>
    <xf numFmtId="0" fontId="4" fillId="0" borderId="13" xfId="0" applyFont="1" applyFill="1" applyBorder="1" applyAlignment="1">
      <alignment horizontal="center" vertical="center"/>
    </xf>
    <xf numFmtId="0" fontId="3" fillId="0" borderId="9" xfId="0" applyFont="1" applyBorder="1" applyAlignment="1">
      <alignment horizontal="center" vertical="center" readingOrder="1"/>
    </xf>
    <xf numFmtId="0" fontId="3" fillId="0" borderId="2" xfId="0" applyFont="1" applyBorder="1" applyAlignment="1">
      <alignment horizontal="right" readingOrder="1"/>
    </xf>
    <xf numFmtId="0" fontId="2" fillId="3" borderId="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Fill="1" applyBorder="1" applyAlignment="1">
      <alignment horizontal="center" vertical="center" wrapText="1" readingOrder="2"/>
    </xf>
    <xf numFmtId="0" fontId="3" fillId="0" borderId="5" xfId="0" applyFont="1" applyFill="1" applyBorder="1" applyAlignment="1">
      <alignment horizontal="center" vertical="center"/>
    </xf>
    <xf numFmtId="0" fontId="4" fillId="0" borderId="5" xfId="0" applyFont="1" applyFill="1" applyBorder="1" applyAlignment="1">
      <alignment horizontal="center" vertical="center" wrapText="1" readingOrder="2"/>
    </xf>
    <xf numFmtId="0" fontId="10" fillId="0" borderId="0" xfId="0" applyFont="1" applyBorder="1" applyAlignment="1">
      <alignment horizontal="center" vertical="center" wrapText="1"/>
    </xf>
    <xf numFmtId="0" fontId="3" fillId="0" borderId="0" xfId="0" applyFont="1" applyBorder="1" applyAlignment="1">
      <alignment horizontal="right" vertical="center" wrapText="1"/>
    </xf>
    <xf numFmtId="0" fontId="17" fillId="0" borderId="5" xfId="0" applyFont="1" applyFill="1" applyBorder="1" applyAlignment="1">
      <alignment horizontal="center" vertical="center" wrapText="1"/>
    </xf>
    <xf numFmtId="0" fontId="2" fillId="0" borderId="2" xfId="0" applyFont="1" applyFill="1" applyBorder="1" applyAlignment="1">
      <alignment horizontal="center" vertical="center" wrapText="1" readingOrder="2"/>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readingOrder="2"/>
    </xf>
    <xf numFmtId="0" fontId="2" fillId="0" borderId="0" xfId="0" applyFont="1" applyFill="1" applyBorder="1" applyAlignment="1">
      <alignment horizontal="center" vertical="center" readingOrder="2"/>
    </xf>
    <xf numFmtId="0" fontId="2" fillId="0" borderId="11" xfId="0" applyFont="1" applyFill="1" applyBorder="1" applyAlignment="1">
      <alignment horizontal="center" vertical="center" readingOrder="2"/>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6" fillId="0" borderId="5" xfId="0" applyFont="1" applyFill="1" applyBorder="1" applyAlignment="1">
      <alignment horizontal="center" vertical="center"/>
    </xf>
    <xf numFmtId="0" fontId="37" fillId="0" borderId="2" xfId="1" applyFont="1" applyBorder="1" applyAlignment="1">
      <alignment horizontal="left" wrapText="1"/>
    </xf>
    <xf numFmtId="0" fontId="37" fillId="3" borderId="2" xfId="1" applyFont="1" applyFill="1" applyBorder="1" applyAlignment="1">
      <alignment horizontal="right" wrapText="1" readingOrder="2"/>
    </xf>
    <xf numFmtId="0" fontId="5" fillId="0" borderId="0" xfId="1" applyFont="1" applyFill="1" applyBorder="1" applyAlignment="1">
      <alignment horizontal="center" vertical="center"/>
    </xf>
    <xf numFmtId="0" fontId="4" fillId="0" borderId="2" xfId="1" applyFont="1" applyFill="1" applyBorder="1" applyAlignment="1">
      <alignment horizontal="left" vertical="center"/>
    </xf>
    <xf numFmtId="0" fontId="4" fillId="0" borderId="0" xfId="1" applyFont="1" applyFill="1" applyBorder="1" applyAlignment="1">
      <alignment horizontal="left" vertical="center"/>
    </xf>
    <xf numFmtId="0" fontId="5" fillId="0" borderId="5" xfId="1" applyFont="1" applyFill="1" applyBorder="1" applyAlignment="1">
      <alignment horizontal="center" vertical="center"/>
    </xf>
    <xf numFmtId="16" fontId="36" fillId="0" borderId="5" xfId="1" applyNumberFormat="1" applyFont="1" applyFill="1" applyBorder="1" applyAlignment="1">
      <alignment horizontal="center" vertical="center" wrapText="1" readingOrder="2"/>
    </xf>
    <xf numFmtId="0" fontId="5" fillId="0" borderId="11" xfId="1" applyFont="1" applyFill="1" applyBorder="1" applyAlignment="1">
      <alignment horizontal="center" vertical="center" wrapText="1"/>
    </xf>
    <xf numFmtId="0" fontId="2" fillId="0" borderId="5" xfId="1" applyFont="1" applyFill="1" applyBorder="1" applyAlignment="1">
      <alignment horizontal="center" vertical="center" readingOrder="2"/>
    </xf>
    <xf numFmtId="16" fontId="4" fillId="0" borderId="2" xfId="1" applyNumberFormat="1" applyFont="1" applyFill="1" applyBorder="1" applyAlignment="1">
      <alignment horizontal="center" vertical="center" wrapText="1"/>
    </xf>
    <xf numFmtId="16" fontId="4" fillId="0" borderId="5" xfId="1" applyNumberFormat="1" applyFont="1" applyFill="1" applyBorder="1" applyAlignment="1">
      <alignment horizontal="center" vertical="center" wrapText="1"/>
    </xf>
    <xf numFmtId="16" fontId="4" fillId="0" borderId="2" xfId="1" applyNumberFormat="1" applyFont="1" applyFill="1" applyBorder="1" applyAlignment="1">
      <alignment horizontal="center" vertical="center" wrapText="1" readingOrder="2"/>
    </xf>
    <xf numFmtId="0" fontId="4" fillId="0" borderId="8" xfId="1" applyFont="1" applyFill="1" applyBorder="1" applyAlignment="1">
      <alignment horizontal="center"/>
    </xf>
    <xf numFmtId="0" fontId="2" fillId="0" borderId="11" xfId="1" applyFont="1" applyFill="1" applyBorder="1" applyAlignment="1">
      <alignment horizontal="center" vertical="center"/>
    </xf>
    <xf numFmtId="16" fontId="4" fillId="0" borderId="8" xfId="1"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0" fontId="2" fillId="0" borderId="15" xfId="1" applyFont="1" applyFill="1" applyBorder="1" applyAlignment="1">
      <alignment horizontal="center" vertical="center"/>
    </xf>
    <xf numFmtId="0" fontId="3" fillId="0" borderId="5" xfId="1" applyFont="1" applyFill="1" applyBorder="1" applyAlignment="1">
      <alignment horizontal="center" vertical="center" readingOrder="1"/>
    </xf>
    <xf numFmtId="0" fontId="4" fillId="0" borderId="9" xfId="1" applyFont="1" applyFill="1" applyBorder="1" applyAlignment="1">
      <alignment horizontal="right" vertical="center"/>
    </xf>
    <xf numFmtId="0" fontId="5" fillId="0" borderId="9" xfId="1" applyFont="1" applyFill="1" applyBorder="1" applyAlignment="1">
      <alignment horizontal="left" vertical="center" wrapText="1"/>
    </xf>
    <xf numFmtId="0" fontId="4" fillId="0" borderId="15" xfId="1" applyFont="1" applyFill="1" applyBorder="1" applyAlignment="1">
      <alignment horizontal="right" vertical="center"/>
    </xf>
    <xf numFmtId="0" fontId="5" fillId="0" borderId="15" xfId="1" applyFont="1" applyFill="1" applyBorder="1" applyAlignment="1">
      <alignment horizontal="left" vertical="center" wrapText="1"/>
    </xf>
    <xf numFmtId="0" fontId="4" fillId="0" borderId="13" xfId="1" applyFont="1" applyFill="1" applyBorder="1" applyAlignment="1">
      <alignment horizontal="right" vertical="center"/>
    </xf>
    <xf numFmtId="0" fontId="5" fillId="0" borderId="13" xfId="1" applyFont="1" applyFill="1" applyBorder="1" applyAlignment="1">
      <alignment horizontal="left" vertical="center" wrapText="1"/>
    </xf>
    <xf numFmtId="0" fontId="5" fillId="0" borderId="9" xfId="1" applyFont="1" applyFill="1" applyBorder="1" applyAlignment="1">
      <alignment horizontal="left" vertical="top" wrapText="1"/>
    </xf>
    <xf numFmtId="0" fontId="4" fillId="0" borderId="5" xfId="1" applyFont="1" applyFill="1" applyBorder="1" applyAlignment="1">
      <alignment horizontal="right" vertical="center"/>
    </xf>
    <xf numFmtId="0" fontId="3" fillId="0" borderId="0" xfId="1" applyFont="1" applyAlignment="1">
      <alignment horizontal="right" vertical="center" wrapText="1"/>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11" xfId="1" applyFont="1" applyFill="1" applyBorder="1" applyAlignment="1">
      <alignment horizontal="left" vertical="center" wrapText="1"/>
    </xf>
    <xf numFmtId="0" fontId="3" fillId="3" borderId="0" xfId="1" applyFont="1" applyFill="1" applyAlignment="1">
      <alignment horizontal="center" vertical="center"/>
    </xf>
    <xf numFmtId="0" fontId="6" fillId="0" borderId="4" xfId="1" applyFont="1" applyFill="1" applyBorder="1" applyAlignment="1">
      <alignment horizontal="center" vertical="center"/>
    </xf>
    <xf numFmtId="0" fontId="5" fillId="0" borderId="0" xfId="1" applyFont="1" applyFill="1" applyBorder="1" applyAlignment="1">
      <alignment horizontal="right" vertical="center" wrapText="1"/>
    </xf>
    <xf numFmtId="0" fontId="13" fillId="0" borderId="0" xfId="1" applyBorder="1" applyAlignment="1">
      <alignment horizontal="right" readingOrder="2"/>
    </xf>
    <xf numFmtId="0" fontId="3" fillId="0" borderId="2" xfId="1" applyFont="1" applyFill="1" applyBorder="1" applyAlignment="1">
      <alignment horizontal="center" vertical="center"/>
    </xf>
    <xf numFmtId="0" fontId="16" fillId="0" borderId="2"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3" fillId="3" borderId="2" xfId="1" applyFont="1" applyFill="1" applyBorder="1" applyAlignment="1">
      <alignment horizontal="center" vertical="center"/>
    </xf>
    <xf numFmtId="0" fontId="2" fillId="0" borderId="1" xfId="1" applyFont="1" applyBorder="1" applyAlignment="1">
      <alignment horizontal="right" vertical="center"/>
    </xf>
    <xf numFmtId="0" fontId="2" fillId="0" borderId="8" xfId="1" applyFont="1" applyBorder="1" applyAlignment="1">
      <alignment horizontal="center" vertical="center"/>
    </xf>
    <xf numFmtId="0" fontId="2" fillId="0" borderId="18" xfId="1" applyFont="1" applyBorder="1" applyAlignment="1">
      <alignment horizontal="center" vertical="center"/>
    </xf>
    <xf numFmtId="0" fontId="4" fillId="0" borderId="2" xfId="1" applyFont="1" applyFill="1" applyBorder="1" applyAlignment="1">
      <alignment horizontal="right" vertical="center" wrapText="1"/>
    </xf>
    <xf numFmtId="0" fontId="4" fillId="0" borderId="11" xfId="1" applyFont="1" applyFill="1" applyBorder="1" applyAlignment="1">
      <alignment horizontal="right" vertical="center" wrapText="1"/>
    </xf>
  </cellXfs>
  <cellStyles count="5">
    <cellStyle name="Normal" xfId="0" builtinId="0"/>
    <cellStyle name="Normal 2" xfId="1"/>
    <cellStyle name="Normal 2 2" xfId="2"/>
    <cellStyle name="Normal 3" xfId="4"/>
    <cellStyle name="Normal_جدول  15باجر اسوي"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0</xdr:col>
      <xdr:colOff>4105275</xdr:colOff>
      <xdr:row>3</xdr:row>
      <xdr:rowOff>3333750</xdr:rowOff>
    </xdr:from>
    <xdr:to>
      <xdr:col>0</xdr:col>
      <xdr:colOff>504825</xdr:colOff>
      <xdr:row>3</xdr:row>
      <xdr:rowOff>1019175</xdr:rowOff>
    </xdr:to>
    <xdr:sp macro="" textlink="">
      <xdr:nvSpPr>
        <xdr:cNvPr id="2" name="Line 1"/>
        <xdr:cNvSpPr>
          <a:spLocks noChangeShapeType="1"/>
        </xdr:cNvSpPr>
      </xdr:nvSpPr>
      <xdr:spPr bwMode="auto">
        <a:xfrm flipH="1">
          <a:off x="9987248250" y="1400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5238750</xdr:colOff>
      <xdr:row>3</xdr:row>
      <xdr:rowOff>2619375</xdr:rowOff>
    </xdr:from>
    <xdr:to>
      <xdr:col>0</xdr:col>
      <xdr:colOff>504825</xdr:colOff>
      <xdr:row>3</xdr:row>
      <xdr:rowOff>1019175</xdr:rowOff>
    </xdr:to>
    <xdr:sp macro="" textlink="">
      <xdr:nvSpPr>
        <xdr:cNvPr id="3" name="Line 2"/>
        <xdr:cNvSpPr>
          <a:spLocks noChangeShapeType="1"/>
        </xdr:cNvSpPr>
      </xdr:nvSpPr>
      <xdr:spPr bwMode="auto">
        <a:xfrm>
          <a:off x="9987248250" y="1400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91</xdr:row>
      <xdr:rowOff>361950</xdr:rowOff>
    </xdr:from>
    <xdr:to>
      <xdr:col>16</xdr:col>
      <xdr:colOff>0</xdr:colOff>
      <xdr:row>93</xdr:row>
      <xdr:rowOff>0</xdr:rowOff>
    </xdr:to>
    <xdr:sp macro="" textlink="">
      <xdr:nvSpPr>
        <xdr:cNvPr id="2" name="Line 1"/>
        <xdr:cNvSpPr>
          <a:spLocks noChangeShapeType="1"/>
        </xdr:cNvSpPr>
      </xdr:nvSpPr>
      <xdr:spPr bwMode="auto">
        <a:xfrm flipH="1">
          <a:off x="9978685275" y="69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10</xdr:row>
      <xdr:rowOff>0</xdr:rowOff>
    </xdr:from>
    <xdr:to>
      <xdr:col>16</xdr:col>
      <xdr:colOff>152400</xdr:colOff>
      <xdr:row>10</xdr:row>
      <xdr:rowOff>152400</xdr:rowOff>
    </xdr:to>
    <xdr:sp macro="" textlink="">
      <xdr:nvSpPr>
        <xdr:cNvPr id="2"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37052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15</xdr:row>
      <xdr:rowOff>0</xdr:rowOff>
    </xdr:from>
    <xdr:to>
      <xdr:col>16</xdr:col>
      <xdr:colOff>152400</xdr:colOff>
      <xdr:row>15</xdr:row>
      <xdr:rowOff>152400</xdr:rowOff>
    </xdr:to>
    <xdr:sp macro="" textlink="">
      <xdr:nvSpPr>
        <xdr:cNvPr id="3"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58197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15</xdr:row>
      <xdr:rowOff>0</xdr:rowOff>
    </xdr:from>
    <xdr:to>
      <xdr:col>16</xdr:col>
      <xdr:colOff>152400</xdr:colOff>
      <xdr:row>15</xdr:row>
      <xdr:rowOff>152400</xdr:rowOff>
    </xdr:to>
    <xdr:sp macro="" textlink="">
      <xdr:nvSpPr>
        <xdr:cNvPr id="4"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58197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29</xdr:row>
      <xdr:rowOff>0</xdr:rowOff>
    </xdr:from>
    <xdr:to>
      <xdr:col>16</xdr:col>
      <xdr:colOff>152400</xdr:colOff>
      <xdr:row>345</xdr:row>
      <xdr:rowOff>152400</xdr:rowOff>
    </xdr:to>
    <xdr:sp macro="" textlink="">
      <xdr:nvSpPr>
        <xdr:cNvPr id="5"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152400</xdr:colOff>
      <xdr:row>345</xdr:row>
      <xdr:rowOff>152400</xdr:rowOff>
    </xdr:to>
    <xdr:sp macro="" textlink="">
      <xdr:nvSpPr>
        <xdr:cNvPr id="6"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152400</xdr:colOff>
      <xdr:row>345</xdr:row>
      <xdr:rowOff>152400</xdr:rowOff>
    </xdr:to>
    <xdr:sp macro="" textlink="">
      <xdr:nvSpPr>
        <xdr:cNvPr id="7"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47</xdr:row>
      <xdr:rowOff>0</xdr:rowOff>
    </xdr:from>
    <xdr:to>
      <xdr:col>16</xdr:col>
      <xdr:colOff>152400</xdr:colOff>
      <xdr:row>345</xdr:row>
      <xdr:rowOff>152400</xdr:rowOff>
    </xdr:to>
    <xdr:sp macro="" textlink="">
      <xdr:nvSpPr>
        <xdr:cNvPr id="8"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50</xdr:row>
      <xdr:rowOff>0</xdr:rowOff>
    </xdr:from>
    <xdr:to>
      <xdr:col>16</xdr:col>
      <xdr:colOff>152400</xdr:colOff>
      <xdr:row>345</xdr:row>
      <xdr:rowOff>152400</xdr:rowOff>
    </xdr:to>
    <xdr:sp macro="" textlink="">
      <xdr:nvSpPr>
        <xdr:cNvPr id="9"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52</xdr:row>
      <xdr:rowOff>0</xdr:rowOff>
    </xdr:from>
    <xdr:to>
      <xdr:col>16</xdr:col>
      <xdr:colOff>152400</xdr:colOff>
      <xdr:row>345</xdr:row>
      <xdr:rowOff>152400</xdr:rowOff>
    </xdr:to>
    <xdr:sp macro="" textlink="">
      <xdr:nvSpPr>
        <xdr:cNvPr id="10"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67</xdr:row>
      <xdr:rowOff>0</xdr:rowOff>
    </xdr:from>
    <xdr:to>
      <xdr:col>16</xdr:col>
      <xdr:colOff>152400</xdr:colOff>
      <xdr:row>345</xdr:row>
      <xdr:rowOff>152400</xdr:rowOff>
    </xdr:to>
    <xdr:sp macro="" textlink="">
      <xdr:nvSpPr>
        <xdr:cNvPr id="11"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70</xdr:row>
      <xdr:rowOff>0</xdr:rowOff>
    </xdr:from>
    <xdr:to>
      <xdr:col>16</xdr:col>
      <xdr:colOff>152400</xdr:colOff>
      <xdr:row>345</xdr:row>
      <xdr:rowOff>152400</xdr:rowOff>
    </xdr:to>
    <xdr:sp macro="" textlink="">
      <xdr:nvSpPr>
        <xdr:cNvPr id="12"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72</xdr:row>
      <xdr:rowOff>0</xdr:rowOff>
    </xdr:from>
    <xdr:to>
      <xdr:col>16</xdr:col>
      <xdr:colOff>152400</xdr:colOff>
      <xdr:row>345</xdr:row>
      <xdr:rowOff>152400</xdr:rowOff>
    </xdr:to>
    <xdr:sp macro="" textlink="">
      <xdr:nvSpPr>
        <xdr:cNvPr id="13"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85</xdr:row>
      <xdr:rowOff>0</xdr:rowOff>
    </xdr:from>
    <xdr:to>
      <xdr:col>16</xdr:col>
      <xdr:colOff>152400</xdr:colOff>
      <xdr:row>345</xdr:row>
      <xdr:rowOff>152400</xdr:rowOff>
    </xdr:to>
    <xdr:sp macro="" textlink="">
      <xdr:nvSpPr>
        <xdr:cNvPr id="14"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88</xdr:row>
      <xdr:rowOff>0</xdr:rowOff>
    </xdr:from>
    <xdr:to>
      <xdr:col>16</xdr:col>
      <xdr:colOff>152400</xdr:colOff>
      <xdr:row>345</xdr:row>
      <xdr:rowOff>152400</xdr:rowOff>
    </xdr:to>
    <xdr:sp macro="" textlink="">
      <xdr:nvSpPr>
        <xdr:cNvPr id="15"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90</xdr:row>
      <xdr:rowOff>0</xdr:rowOff>
    </xdr:from>
    <xdr:to>
      <xdr:col>16</xdr:col>
      <xdr:colOff>152400</xdr:colOff>
      <xdr:row>345</xdr:row>
      <xdr:rowOff>152400</xdr:rowOff>
    </xdr:to>
    <xdr:sp macro="" textlink="">
      <xdr:nvSpPr>
        <xdr:cNvPr id="16"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42450" y="670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0</xdr:colOff>
      <xdr:row>10</xdr:row>
      <xdr:rowOff>0</xdr:rowOff>
    </xdr:from>
    <xdr:to>
      <xdr:col>16</xdr:col>
      <xdr:colOff>152400</xdr:colOff>
      <xdr:row>10</xdr:row>
      <xdr:rowOff>152400</xdr:rowOff>
    </xdr:to>
    <xdr:sp macro="" textlink="">
      <xdr:nvSpPr>
        <xdr:cNvPr id="2"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23400" y="34385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15</xdr:row>
      <xdr:rowOff>0</xdr:rowOff>
    </xdr:from>
    <xdr:to>
      <xdr:col>16</xdr:col>
      <xdr:colOff>152400</xdr:colOff>
      <xdr:row>15</xdr:row>
      <xdr:rowOff>152400</xdr:rowOff>
    </xdr:to>
    <xdr:sp macro="" textlink="">
      <xdr:nvSpPr>
        <xdr:cNvPr id="3"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23400" y="47720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15</xdr:row>
      <xdr:rowOff>0</xdr:rowOff>
    </xdr:from>
    <xdr:to>
      <xdr:col>16</xdr:col>
      <xdr:colOff>152400</xdr:colOff>
      <xdr:row>15</xdr:row>
      <xdr:rowOff>152400</xdr:rowOff>
    </xdr:to>
    <xdr:sp macro="" textlink="">
      <xdr:nvSpPr>
        <xdr:cNvPr id="4"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23400" y="56864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0</xdr:colOff>
      <xdr:row>9</xdr:row>
      <xdr:rowOff>0</xdr:rowOff>
    </xdr:from>
    <xdr:to>
      <xdr:col>16</xdr:col>
      <xdr:colOff>152400</xdr:colOff>
      <xdr:row>9</xdr:row>
      <xdr:rowOff>152400</xdr:rowOff>
    </xdr:to>
    <xdr:sp macro="" textlink="">
      <xdr:nvSpPr>
        <xdr:cNvPr id="5"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9237725" y="31527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12</xdr:row>
      <xdr:rowOff>0</xdr:rowOff>
    </xdr:from>
    <xdr:to>
      <xdr:col>16</xdr:col>
      <xdr:colOff>152400</xdr:colOff>
      <xdr:row>12</xdr:row>
      <xdr:rowOff>152400</xdr:rowOff>
    </xdr:to>
    <xdr:sp macro="" textlink="">
      <xdr:nvSpPr>
        <xdr:cNvPr id="6"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9237725" y="41243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14</xdr:row>
      <xdr:rowOff>0</xdr:rowOff>
    </xdr:from>
    <xdr:to>
      <xdr:col>16</xdr:col>
      <xdr:colOff>152400</xdr:colOff>
      <xdr:row>14</xdr:row>
      <xdr:rowOff>152400</xdr:rowOff>
    </xdr:to>
    <xdr:sp macro="" textlink="">
      <xdr:nvSpPr>
        <xdr:cNvPr id="7"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9237725" y="4838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9</xdr:row>
      <xdr:rowOff>0</xdr:rowOff>
    </xdr:from>
    <xdr:to>
      <xdr:col>16</xdr:col>
      <xdr:colOff>152400</xdr:colOff>
      <xdr:row>9</xdr:row>
      <xdr:rowOff>152400</xdr:rowOff>
    </xdr:to>
    <xdr:sp macro="" textlink="">
      <xdr:nvSpPr>
        <xdr:cNvPr id="1027"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894825" y="31527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12</xdr:row>
      <xdr:rowOff>0</xdr:rowOff>
    </xdr:from>
    <xdr:to>
      <xdr:col>16</xdr:col>
      <xdr:colOff>152400</xdr:colOff>
      <xdr:row>12</xdr:row>
      <xdr:rowOff>152400</xdr:rowOff>
    </xdr:to>
    <xdr:sp macro="" textlink="">
      <xdr:nvSpPr>
        <xdr:cNvPr id="1028"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894825" y="41243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14</xdr:row>
      <xdr:rowOff>0</xdr:rowOff>
    </xdr:from>
    <xdr:to>
      <xdr:col>16</xdr:col>
      <xdr:colOff>152400</xdr:colOff>
      <xdr:row>14</xdr:row>
      <xdr:rowOff>152400</xdr:rowOff>
    </xdr:to>
    <xdr:sp macro="" textlink="">
      <xdr:nvSpPr>
        <xdr:cNvPr id="1029"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894825" y="4838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9</xdr:row>
      <xdr:rowOff>361950</xdr:rowOff>
    </xdr:from>
    <xdr:to>
      <xdr:col>16</xdr:col>
      <xdr:colOff>0</xdr:colOff>
      <xdr:row>11</xdr:row>
      <xdr:rowOff>0</xdr:rowOff>
    </xdr:to>
    <xdr:sp macro="" textlink="">
      <xdr:nvSpPr>
        <xdr:cNvPr id="2" name="Line 1"/>
        <xdr:cNvSpPr>
          <a:spLocks noChangeShapeType="1"/>
        </xdr:cNvSpPr>
      </xdr:nvSpPr>
      <xdr:spPr bwMode="auto">
        <a:xfrm flipH="1">
          <a:off x="9977789925" y="2676525"/>
          <a:ext cx="0"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0</xdr:colOff>
      <xdr:row>9</xdr:row>
      <xdr:rowOff>0</xdr:rowOff>
    </xdr:from>
    <xdr:to>
      <xdr:col>16</xdr:col>
      <xdr:colOff>152400</xdr:colOff>
      <xdr:row>9</xdr:row>
      <xdr:rowOff>152400</xdr:rowOff>
    </xdr:to>
    <xdr:sp macro="" textlink="">
      <xdr:nvSpPr>
        <xdr:cNvPr id="2"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23400" y="34385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12</xdr:row>
      <xdr:rowOff>0</xdr:rowOff>
    </xdr:from>
    <xdr:to>
      <xdr:col>16</xdr:col>
      <xdr:colOff>152400</xdr:colOff>
      <xdr:row>12</xdr:row>
      <xdr:rowOff>152400</xdr:rowOff>
    </xdr:to>
    <xdr:sp macro="" textlink="">
      <xdr:nvSpPr>
        <xdr:cNvPr id="3"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23400" y="47720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14</xdr:row>
      <xdr:rowOff>0</xdr:rowOff>
    </xdr:from>
    <xdr:to>
      <xdr:col>16</xdr:col>
      <xdr:colOff>152400</xdr:colOff>
      <xdr:row>14</xdr:row>
      <xdr:rowOff>152400</xdr:rowOff>
    </xdr:to>
    <xdr:sp macro="" textlink="">
      <xdr:nvSpPr>
        <xdr:cNvPr id="4" name="dimg_61"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9978923400" y="568642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38"/>
  <sheetViews>
    <sheetView rightToLeft="1" tabSelected="1" view="pageBreakPreview" zoomScale="85" zoomScaleNormal="75" zoomScaleSheetLayoutView="85" workbookViewId="0">
      <selection sqref="A1:J1"/>
    </sheetView>
  </sheetViews>
  <sheetFormatPr defaultColWidth="9.109375" defaultRowHeight="13.2"/>
  <cols>
    <col min="1" max="1" width="16.5546875" style="87" customWidth="1"/>
    <col min="2" max="2" width="11" style="87" customWidth="1"/>
    <col min="3" max="3" width="13.5546875" style="87" customWidth="1"/>
    <col min="4" max="4" width="12.109375" style="87" customWidth="1"/>
    <col min="5" max="5" width="9.109375" style="87" customWidth="1"/>
    <col min="6" max="6" width="17.6640625" style="87" customWidth="1"/>
    <col min="7" max="7" width="19.33203125" style="87" customWidth="1"/>
    <col min="8" max="8" width="20" style="87" bestFit="1" customWidth="1"/>
    <col min="9" max="9" width="10.6640625" style="87" customWidth="1"/>
    <col min="10" max="10" width="16" style="87" bestFit="1" customWidth="1"/>
    <col min="11" max="16384" width="9.109375" style="87"/>
  </cols>
  <sheetData>
    <row r="1" spans="1:10" s="298" customFormat="1" ht="21.75" customHeight="1">
      <c r="A1" s="590" t="s">
        <v>751</v>
      </c>
      <c r="B1" s="590"/>
      <c r="C1" s="590"/>
      <c r="D1" s="590"/>
      <c r="E1" s="590"/>
      <c r="F1" s="590"/>
      <c r="G1" s="590"/>
      <c r="H1" s="590"/>
      <c r="I1" s="590"/>
      <c r="J1" s="590"/>
    </row>
    <row r="2" spans="1:10" s="298" customFormat="1" ht="21.75" customHeight="1">
      <c r="A2" s="591" t="s">
        <v>602</v>
      </c>
      <c r="B2" s="591"/>
      <c r="C2" s="591"/>
      <c r="D2" s="591"/>
      <c r="E2" s="591"/>
      <c r="F2" s="591"/>
      <c r="G2" s="591"/>
      <c r="H2" s="591"/>
      <c r="I2" s="591"/>
      <c r="J2" s="591"/>
    </row>
    <row r="3" spans="1:10" s="298" customFormat="1" ht="21.75" customHeight="1" thickBot="1">
      <c r="A3" s="592" t="s">
        <v>528</v>
      </c>
      <c r="B3" s="592"/>
      <c r="C3" s="592"/>
      <c r="D3" s="592"/>
      <c r="E3" s="592"/>
      <c r="F3" s="592"/>
      <c r="G3" s="592"/>
      <c r="H3" s="592"/>
      <c r="I3" s="592"/>
      <c r="J3" s="269" t="s">
        <v>529</v>
      </c>
    </row>
    <row r="4" spans="1:10" s="317" customFormat="1" ht="19.5" customHeight="1" thickTop="1">
      <c r="A4" s="593" t="s">
        <v>28</v>
      </c>
      <c r="B4" s="593" t="s">
        <v>530</v>
      </c>
      <c r="C4" s="593"/>
      <c r="D4" s="593"/>
      <c r="E4" s="593"/>
      <c r="F4" s="593" t="s">
        <v>531</v>
      </c>
      <c r="G4" s="596" t="s">
        <v>532</v>
      </c>
      <c r="H4" s="596" t="s">
        <v>553</v>
      </c>
      <c r="I4" s="593" t="s">
        <v>31</v>
      </c>
      <c r="J4" s="598" t="s">
        <v>7</v>
      </c>
    </row>
    <row r="5" spans="1:10" s="317" customFormat="1" ht="19.5" customHeight="1">
      <c r="A5" s="594"/>
      <c r="B5" s="585" t="s">
        <v>533</v>
      </c>
      <c r="C5" s="585"/>
      <c r="D5" s="585"/>
      <c r="E5" s="585"/>
      <c r="F5" s="594"/>
      <c r="G5" s="597"/>
      <c r="H5" s="597"/>
      <c r="I5" s="594"/>
      <c r="J5" s="599"/>
    </row>
    <row r="6" spans="1:10" s="317" customFormat="1" ht="12.75" customHeight="1">
      <c r="A6" s="594"/>
      <c r="B6" s="434" t="s">
        <v>534</v>
      </c>
      <c r="C6" s="434" t="s">
        <v>535</v>
      </c>
      <c r="D6" s="434" t="s">
        <v>536</v>
      </c>
      <c r="E6" s="434" t="s">
        <v>23</v>
      </c>
      <c r="F6" s="594"/>
      <c r="G6" s="597"/>
      <c r="H6" s="597"/>
      <c r="I6" s="594"/>
      <c r="J6" s="599"/>
    </row>
    <row r="7" spans="1:10" s="317" customFormat="1" ht="42" customHeight="1" thickBot="1">
      <c r="A7" s="595"/>
      <c r="B7" s="437" t="s">
        <v>537</v>
      </c>
      <c r="C7" s="437" t="s">
        <v>696</v>
      </c>
      <c r="D7" s="437" t="s">
        <v>697</v>
      </c>
      <c r="E7" s="437" t="s">
        <v>24</v>
      </c>
      <c r="F7" s="448" t="s">
        <v>302</v>
      </c>
      <c r="G7" s="448" t="s">
        <v>538</v>
      </c>
      <c r="H7" s="448" t="s">
        <v>539</v>
      </c>
      <c r="I7" s="437" t="s">
        <v>24</v>
      </c>
      <c r="J7" s="600"/>
    </row>
    <row r="8" spans="1:10" s="450" customFormat="1" ht="20.100000000000001" customHeight="1" thickTop="1">
      <c r="A8" s="449" t="s">
        <v>125</v>
      </c>
      <c r="B8" s="558">
        <v>0</v>
      </c>
      <c r="C8" s="558">
        <v>1</v>
      </c>
      <c r="D8" s="558">
        <v>1</v>
      </c>
      <c r="E8" s="558">
        <f t="shared" ref="E8:E22" si="0">SUM(B8:D8)</f>
        <v>2</v>
      </c>
      <c r="F8" s="558">
        <v>0</v>
      </c>
      <c r="G8" s="558">
        <v>0</v>
      </c>
      <c r="H8" s="558">
        <v>4</v>
      </c>
      <c r="I8" s="558">
        <f>SUM(F8:H8,E8)</f>
        <v>6</v>
      </c>
      <c r="J8" s="343" t="s">
        <v>36</v>
      </c>
    </row>
    <row r="9" spans="1:10" s="450" customFormat="1" ht="20.100000000000001" customHeight="1">
      <c r="A9" s="451" t="s">
        <v>39</v>
      </c>
      <c r="B9" s="426">
        <v>0</v>
      </c>
      <c r="C9" s="426">
        <v>1</v>
      </c>
      <c r="D9" s="426">
        <v>0</v>
      </c>
      <c r="E9" s="426">
        <f t="shared" si="0"/>
        <v>1</v>
      </c>
      <c r="F9" s="426">
        <v>1</v>
      </c>
      <c r="G9" s="426">
        <v>0</v>
      </c>
      <c r="H9" s="426">
        <v>5</v>
      </c>
      <c r="I9" s="426">
        <f t="shared" ref="I9:I23" si="1">SUM(F9:H9,E9)</f>
        <v>7</v>
      </c>
      <c r="J9" s="345" t="s">
        <v>40</v>
      </c>
    </row>
    <row r="10" spans="1:10" s="450" customFormat="1" ht="20.100000000000001" customHeight="1">
      <c r="A10" s="451" t="s">
        <v>126</v>
      </c>
      <c r="B10" s="426">
        <v>0</v>
      </c>
      <c r="C10" s="426">
        <v>0</v>
      </c>
      <c r="D10" s="426">
        <v>0</v>
      </c>
      <c r="E10" s="426">
        <f t="shared" si="0"/>
        <v>0</v>
      </c>
      <c r="F10" s="426">
        <v>1</v>
      </c>
      <c r="G10" s="426">
        <v>0</v>
      </c>
      <c r="H10" s="426">
        <v>2</v>
      </c>
      <c r="I10" s="426">
        <f t="shared" si="1"/>
        <v>3</v>
      </c>
      <c r="J10" s="345" t="s">
        <v>42</v>
      </c>
    </row>
    <row r="11" spans="1:10" s="450" customFormat="1" ht="20.100000000000001" customHeight="1">
      <c r="A11" s="451" t="s">
        <v>127</v>
      </c>
      <c r="B11" s="426">
        <v>0</v>
      </c>
      <c r="C11" s="426">
        <v>0</v>
      </c>
      <c r="D11" s="426">
        <v>0</v>
      </c>
      <c r="E11" s="426">
        <v>0</v>
      </c>
      <c r="F11" s="426">
        <v>0</v>
      </c>
      <c r="G11" s="426">
        <v>0</v>
      </c>
      <c r="H11" s="426">
        <v>3</v>
      </c>
      <c r="I11" s="426">
        <f t="shared" si="1"/>
        <v>3</v>
      </c>
      <c r="J11" s="345" t="s">
        <v>45</v>
      </c>
    </row>
    <row r="12" spans="1:10" s="450" customFormat="1" ht="20.100000000000001" customHeight="1">
      <c r="A12" s="451" t="s">
        <v>19</v>
      </c>
      <c r="B12" s="426">
        <v>1</v>
      </c>
      <c r="C12" s="426">
        <v>1</v>
      </c>
      <c r="D12" s="426">
        <v>2</v>
      </c>
      <c r="E12" s="426">
        <f t="shared" si="0"/>
        <v>4</v>
      </c>
      <c r="F12" s="426">
        <v>2</v>
      </c>
      <c r="G12" s="426">
        <v>1</v>
      </c>
      <c r="H12" s="426">
        <v>33</v>
      </c>
      <c r="I12" s="426">
        <f t="shared" si="1"/>
        <v>40</v>
      </c>
      <c r="J12" s="345" t="s">
        <v>20</v>
      </c>
    </row>
    <row r="13" spans="1:10" s="450" customFormat="1" ht="20.100000000000001" customHeight="1">
      <c r="A13" s="451" t="s">
        <v>46</v>
      </c>
      <c r="B13" s="426">
        <v>0</v>
      </c>
      <c r="C13" s="426">
        <v>1</v>
      </c>
      <c r="D13" s="426">
        <v>1</v>
      </c>
      <c r="E13" s="426">
        <f t="shared" si="0"/>
        <v>2</v>
      </c>
      <c r="F13" s="426">
        <v>0</v>
      </c>
      <c r="G13" s="426">
        <v>0</v>
      </c>
      <c r="H13" s="426">
        <v>1</v>
      </c>
      <c r="I13" s="426">
        <f t="shared" si="1"/>
        <v>3</v>
      </c>
      <c r="J13" s="345" t="s">
        <v>47</v>
      </c>
    </row>
    <row r="14" spans="1:10" s="450" customFormat="1" ht="20.100000000000001" customHeight="1">
      <c r="A14" s="451" t="s">
        <v>21</v>
      </c>
      <c r="B14" s="426">
        <v>0</v>
      </c>
      <c r="C14" s="426">
        <v>0</v>
      </c>
      <c r="D14" s="426">
        <v>0</v>
      </c>
      <c r="E14" s="426">
        <f t="shared" si="0"/>
        <v>0</v>
      </c>
      <c r="F14" s="426">
        <v>1</v>
      </c>
      <c r="G14" s="426">
        <v>1</v>
      </c>
      <c r="H14" s="426">
        <v>4</v>
      </c>
      <c r="I14" s="426">
        <f t="shared" si="1"/>
        <v>6</v>
      </c>
      <c r="J14" s="345" t="s">
        <v>49</v>
      </c>
    </row>
    <row r="15" spans="1:10" s="450" customFormat="1" ht="20.100000000000001" customHeight="1">
      <c r="A15" s="451" t="s">
        <v>58</v>
      </c>
      <c r="B15" s="426" t="s">
        <v>445</v>
      </c>
      <c r="C15" s="426" t="s">
        <v>445</v>
      </c>
      <c r="D15" s="426" t="s">
        <v>445</v>
      </c>
      <c r="E15" s="426" t="s">
        <v>445</v>
      </c>
      <c r="F15" s="426" t="s">
        <v>445</v>
      </c>
      <c r="G15" s="426" t="s">
        <v>445</v>
      </c>
      <c r="H15" s="426" t="s">
        <v>445</v>
      </c>
      <c r="I15" s="426" t="s">
        <v>445</v>
      </c>
      <c r="J15" s="345" t="s">
        <v>59</v>
      </c>
    </row>
    <row r="16" spans="1:10" s="450" customFormat="1" ht="20.100000000000001" customHeight="1">
      <c r="A16" s="451" t="s">
        <v>37</v>
      </c>
      <c r="B16" s="426">
        <v>0</v>
      </c>
      <c r="C16" s="426">
        <v>1</v>
      </c>
      <c r="D16" s="426">
        <v>0</v>
      </c>
      <c r="E16" s="426">
        <f t="shared" si="0"/>
        <v>1</v>
      </c>
      <c r="F16" s="426">
        <v>1</v>
      </c>
      <c r="G16" s="426">
        <v>0</v>
      </c>
      <c r="H16" s="426">
        <v>3</v>
      </c>
      <c r="I16" s="426">
        <f t="shared" si="1"/>
        <v>5</v>
      </c>
      <c r="J16" s="345" t="s">
        <v>607</v>
      </c>
    </row>
    <row r="17" spans="1:10" s="450" customFormat="1" ht="20.100000000000001" customHeight="1">
      <c r="A17" s="451" t="s">
        <v>128</v>
      </c>
      <c r="B17" s="426">
        <v>0</v>
      </c>
      <c r="C17" s="426">
        <v>1</v>
      </c>
      <c r="D17" s="426">
        <v>0</v>
      </c>
      <c r="E17" s="426">
        <f t="shared" si="0"/>
        <v>1</v>
      </c>
      <c r="F17" s="426">
        <v>1</v>
      </c>
      <c r="G17" s="426">
        <v>0</v>
      </c>
      <c r="H17" s="426">
        <v>3</v>
      </c>
      <c r="I17" s="426">
        <f t="shared" si="1"/>
        <v>5</v>
      </c>
      <c r="J17" s="345" t="s">
        <v>51</v>
      </c>
    </row>
    <row r="18" spans="1:10" s="450" customFormat="1" ht="20.100000000000001" customHeight="1">
      <c r="A18" s="451" t="s">
        <v>52</v>
      </c>
      <c r="B18" s="426">
        <v>0</v>
      </c>
      <c r="C18" s="426">
        <v>1</v>
      </c>
      <c r="D18" s="426">
        <v>1</v>
      </c>
      <c r="E18" s="426">
        <f t="shared" si="0"/>
        <v>2</v>
      </c>
      <c r="F18" s="426">
        <v>0</v>
      </c>
      <c r="G18" s="426">
        <v>0</v>
      </c>
      <c r="H18" s="426">
        <v>1</v>
      </c>
      <c r="I18" s="426">
        <f t="shared" si="1"/>
        <v>3</v>
      </c>
      <c r="J18" s="346" t="s">
        <v>53</v>
      </c>
    </row>
    <row r="19" spans="1:10" s="450" customFormat="1" ht="20.100000000000001" customHeight="1">
      <c r="A19" s="451" t="s">
        <v>54</v>
      </c>
      <c r="B19" s="426">
        <v>1</v>
      </c>
      <c r="C19" s="426">
        <v>0</v>
      </c>
      <c r="D19" s="426">
        <v>0</v>
      </c>
      <c r="E19" s="426">
        <f t="shared" si="0"/>
        <v>1</v>
      </c>
      <c r="F19" s="426">
        <v>0</v>
      </c>
      <c r="G19" s="426">
        <v>0</v>
      </c>
      <c r="H19" s="426">
        <v>2</v>
      </c>
      <c r="I19" s="426">
        <f t="shared" si="1"/>
        <v>3</v>
      </c>
      <c r="J19" s="345" t="s">
        <v>55</v>
      </c>
    </row>
    <row r="20" spans="1:10" s="450" customFormat="1" ht="20.100000000000001" customHeight="1">
      <c r="A20" s="451" t="s">
        <v>56</v>
      </c>
      <c r="B20" s="426" t="s">
        <v>445</v>
      </c>
      <c r="C20" s="426" t="s">
        <v>445</v>
      </c>
      <c r="D20" s="426" t="s">
        <v>445</v>
      </c>
      <c r="E20" s="426" t="s">
        <v>445</v>
      </c>
      <c r="F20" s="426" t="s">
        <v>445</v>
      </c>
      <c r="G20" s="426" t="s">
        <v>445</v>
      </c>
      <c r="H20" s="426" t="s">
        <v>445</v>
      </c>
      <c r="I20" s="426" t="s">
        <v>445</v>
      </c>
      <c r="J20" s="345" t="s">
        <v>57</v>
      </c>
    </row>
    <row r="21" spans="1:10" s="450" customFormat="1" ht="20.100000000000001" customHeight="1">
      <c r="A21" s="451" t="s">
        <v>129</v>
      </c>
      <c r="B21" s="426">
        <v>0</v>
      </c>
      <c r="C21" s="426">
        <v>0</v>
      </c>
      <c r="D21" s="426">
        <v>0</v>
      </c>
      <c r="E21" s="426">
        <f t="shared" si="0"/>
        <v>0</v>
      </c>
      <c r="F21" s="426">
        <v>0</v>
      </c>
      <c r="G21" s="426">
        <v>0</v>
      </c>
      <c r="H21" s="426">
        <v>4</v>
      </c>
      <c r="I21" s="426">
        <f t="shared" si="1"/>
        <v>4</v>
      </c>
      <c r="J21" s="345" t="s">
        <v>637</v>
      </c>
    </row>
    <row r="22" spans="1:10" s="450" customFormat="1" ht="20.100000000000001" customHeight="1" thickBot="1">
      <c r="A22" s="452" t="s">
        <v>69</v>
      </c>
      <c r="B22" s="559">
        <v>0</v>
      </c>
      <c r="C22" s="559">
        <v>1</v>
      </c>
      <c r="D22" s="559">
        <v>0</v>
      </c>
      <c r="E22" s="559">
        <f t="shared" si="0"/>
        <v>1</v>
      </c>
      <c r="F22" s="559">
        <v>1</v>
      </c>
      <c r="G22" s="559">
        <v>0</v>
      </c>
      <c r="H22" s="559">
        <v>1</v>
      </c>
      <c r="I22" s="559">
        <f t="shared" si="1"/>
        <v>3</v>
      </c>
      <c r="J22" s="349" t="s">
        <v>62</v>
      </c>
    </row>
    <row r="23" spans="1:10" s="450" customFormat="1" ht="24" customHeight="1" thickTop="1" thickBot="1">
      <c r="A23" s="453" t="s">
        <v>23</v>
      </c>
      <c r="B23" s="560">
        <f t="shared" ref="B23:H23" si="2">SUM(B8:B22)</f>
        <v>2</v>
      </c>
      <c r="C23" s="560">
        <f t="shared" si="2"/>
        <v>8</v>
      </c>
      <c r="D23" s="560">
        <f t="shared" si="2"/>
        <v>5</v>
      </c>
      <c r="E23" s="560">
        <f t="shared" si="2"/>
        <v>15</v>
      </c>
      <c r="F23" s="560">
        <f>SUM(F8:F22)</f>
        <v>8</v>
      </c>
      <c r="G23" s="560">
        <f t="shared" si="2"/>
        <v>2</v>
      </c>
      <c r="H23" s="560">
        <f t="shared" si="2"/>
        <v>66</v>
      </c>
      <c r="I23" s="560">
        <f t="shared" si="1"/>
        <v>91</v>
      </c>
      <c r="J23" s="382" t="s">
        <v>24</v>
      </c>
    </row>
    <row r="24" spans="1:10" ht="20.100000000000001" customHeight="1" thickTop="1">
      <c r="A24" s="586" t="s">
        <v>540</v>
      </c>
      <c r="B24" s="586"/>
      <c r="C24" s="586"/>
      <c r="D24" s="586"/>
      <c r="E24" s="586"/>
      <c r="F24" s="454"/>
      <c r="G24" s="588" t="s">
        <v>695</v>
      </c>
      <c r="H24" s="588"/>
      <c r="I24" s="588"/>
      <c r="J24" s="588"/>
    </row>
    <row r="25" spans="1:10" ht="13.5" customHeight="1">
      <c r="A25" s="587"/>
      <c r="B25" s="587"/>
      <c r="C25" s="587"/>
      <c r="D25" s="587"/>
      <c r="E25" s="587"/>
      <c r="G25" s="589"/>
      <c r="H25" s="589"/>
      <c r="I25" s="589"/>
      <c r="J25" s="589"/>
    </row>
    <row r="28" spans="1:10">
      <c r="I28" s="108"/>
    </row>
    <row r="29" spans="1:10">
      <c r="I29" s="108"/>
    </row>
    <row r="30" spans="1:10">
      <c r="H30" s="108"/>
      <c r="I30" s="108"/>
    </row>
    <row r="31" spans="1:10">
      <c r="I31" s="108"/>
    </row>
    <row r="38" spans="2:2">
      <c r="B38" s="87" t="s">
        <v>690</v>
      </c>
    </row>
  </sheetData>
  <mergeCells count="13">
    <mergeCell ref="B5:E5"/>
    <mergeCell ref="A24:E25"/>
    <mergeCell ref="G24:J25"/>
    <mergeCell ref="A1:J1"/>
    <mergeCell ref="A2:J2"/>
    <mergeCell ref="A3:I3"/>
    <mergeCell ref="A4:A7"/>
    <mergeCell ref="B4:E4"/>
    <mergeCell ref="F4:F6"/>
    <mergeCell ref="G4:G6"/>
    <mergeCell ref="H4:H6"/>
    <mergeCell ref="I4:I6"/>
    <mergeCell ref="J4:J7"/>
  </mergeCells>
  <printOptions horizontalCentered="1"/>
  <pageMargins left="1" right="1" top="1.5" bottom="1" header="1.5" footer="1"/>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S25"/>
  <sheetViews>
    <sheetView rightToLeft="1" view="pageBreakPreview" zoomScale="80" zoomScaleNormal="80" zoomScaleSheetLayoutView="80" workbookViewId="0">
      <selection activeCell="AB15" sqref="AB15:AB16"/>
    </sheetView>
  </sheetViews>
  <sheetFormatPr defaultColWidth="9.109375" defaultRowHeight="13.2"/>
  <cols>
    <col min="1" max="1" width="14.6640625" style="87" customWidth="1"/>
    <col min="2" max="2" width="18.5546875" style="87" customWidth="1"/>
    <col min="3" max="3" width="6" style="87" customWidth="1"/>
    <col min="4" max="4" width="6.109375" style="87" customWidth="1"/>
    <col min="5" max="5" width="5.33203125" style="87" customWidth="1"/>
    <col min="6" max="6" width="5.5546875" style="87" customWidth="1"/>
    <col min="7" max="14" width="6" style="87" customWidth="1"/>
    <col min="15" max="16" width="7.109375" style="87" customWidth="1"/>
    <col min="17" max="17" width="7.6640625" style="87" customWidth="1"/>
    <col min="18" max="18" width="17.6640625" style="87" customWidth="1"/>
    <col min="19" max="19" width="12.33203125" style="87" customWidth="1"/>
    <col min="20" max="16384" width="9.109375" style="87"/>
  </cols>
  <sheetData>
    <row r="1" spans="1:19" ht="24.75" customHeight="1">
      <c r="A1" s="715" t="s">
        <v>615</v>
      </c>
      <c r="B1" s="715"/>
      <c r="C1" s="715"/>
      <c r="D1" s="715"/>
      <c r="E1" s="715"/>
      <c r="F1" s="715"/>
      <c r="G1" s="715"/>
      <c r="H1" s="715"/>
      <c r="I1" s="715"/>
      <c r="J1" s="715"/>
      <c r="K1" s="715"/>
      <c r="L1" s="715"/>
      <c r="M1" s="715"/>
      <c r="N1" s="715"/>
      <c r="O1" s="715"/>
      <c r="P1" s="715"/>
      <c r="Q1" s="715"/>
      <c r="R1" s="715"/>
      <c r="S1" s="715"/>
    </row>
    <row r="2" spans="1:19" ht="24.75" customHeight="1">
      <c r="A2" s="716" t="s">
        <v>616</v>
      </c>
      <c r="B2" s="716"/>
      <c r="C2" s="716"/>
      <c r="D2" s="716"/>
      <c r="E2" s="716"/>
      <c r="F2" s="716"/>
      <c r="G2" s="716"/>
      <c r="H2" s="716"/>
      <c r="I2" s="716"/>
      <c r="J2" s="716"/>
      <c r="K2" s="716"/>
      <c r="L2" s="716"/>
      <c r="M2" s="716"/>
      <c r="N2" s="716"/>
      <c r="O2" s="716"/>
      <c r="P2" s="716"/>
      <c r="Q2" s="716"/>
      <c r="R2" s="716"/>
      <c r="S2" s="716"/>
    </row>
    <row r="3" spans="1:19" ht="24.75" customHeight="1" thickBot="1">
      <c r="A3" s="717" t="s">
        <v>354</v>
      </c>
      <c r="B3" s="717"/>
      <c r="C3" s="717"/>
      <c r="D3" s="717"/>
      <c r="E3" s="717"/>
      <c r="F3" s="717"/>
      <c r="G3" s="717"/>
      <c r="H3" s="717"/>
      <c r="I3" s="717"/>
      <c r="J3" s="717"/>
      <c r="K3" s="717"/>
      <c r="L3" s="717"/>
      <c r="M3" s="717"/>
      <c r="N3" s="717"/>
      <c r="O3" s="717"/>
      <c r="P3" s="717"/>
      <c r="Q3" s="717"/>
      <c r="R3" s="604" t="s">
        <v>355</v>
      </c>
      <c r="S3" s="604"/>
    </row>
    <row r="4" spans="1:19" ht="20.100000000000001" customHeight="1" thickTop="1">
      <c r="A4" s="608" t="s">
        <v>356</v>
      </c>
      <c r="B4" s="608"/>
      <c r="C4" s="694" t="s">
        <v>349</v>
      </c>
      <c r="D4" s="694"/>
      <c r="E4" s="695" t="s">
        <v>350</v>
      </c>
      <c r="F4" s="695"/>
      <c r="G4" s="696" t="s">
        <v>351</v>
      </c>
      <c r="H4" s="697"/>
      <c r="I4" s="696" t="s">
        <v>352</v>
      </c>
      <c r="J4" s="697"/>
      <c r="K4" s="697" t="s">
        <v>353</v>
      </c>
      <c r="L4" s="697"/>
      <c r="M4" s="697" t="s">
        <v>431</v>
      </c>
      <c r="N4" s="697"/>
      <c r="O4" s="685" t="s">
        <v>357</v>
      </c>
      <c r="P4" s="685"/>
      <c r="Q4" s="685"/>
      <c r="R4" s="718" t="s">
        <v>358</v>
      </c>
      <c r="S4" s="718"/>
    </row>
    <row r="5" spans="1:19" ht="20.100000000000001" customHeight="1">
      <c r="A5" s="609"/>
      <c r="B5" s="609"/>
      <c r="C5" s="698" t="s">
        <v>709</v>
      </c>
      <c r="D5" s="698"/>
      <c r="E5" s="283"/>
      <c r="F5" s="283"/>
      <c r="G5" s="283"/>
      <c r="H5" s="283"/>
      <c r="I5" s="283"/>
      <c r="J5" s="283"/>
      <c r="K5" s="283"/>
      <c r="L5" s="283"/>
      <c r="M5" s="699" t="s">
        <v>722</v>
      </c>
      <c r="N5" s="699"/>
      <c r="O5" s="720" t="s">
        <v>359</v>
      </c>
      <c r="P5" s="720"/>
      <c r="Q5" s="720"/>
      <c r="R5" s="682"/>
      <c r="S5" s="682"/>
    </row>
    <row r="6" spans="1:19" ht="20.100000000000001" customHeight="1">
      <c r="A6" s="609"/>
      <c r="B6" s="609"/>
      <c r="C6" s="270" t="s">
        <v>11</v>
      </c>
      <c r="D6" s="270" t="s">
        <v>12</v>
      </c>
      <c r="E6" s="270" t="s">
        <v>11</v>
      </c>
      <c r="F6" s="270" t="s">
        <v>12</v>
      </c>
      <c r="G6" s="270" t="s">
        <v>11</v>
      </c>
      <c r="H6" s="270" t="s">
        <v>12</v>
      </c>
      <c r="I6" s="270" t="s">
        <v>11</v>
      </c>
      <c r="J6" s="270" t="s">
        <v>12</v>
      </c>
      <c r="K6" s="270" t="s">
        <v>11</v>
      </c>
      <c r="L6" s="270" t="s">
        <v>12</v>
      </c>
      <c r="M6" s="270" t="s">
        <v>11</v>
      </c>
      <c r="N6" s="270" t="s">
        <v>12</v>
      </c>
      <c r="O6" s="270" t="s">
        <v>11</v>
      </c>
      <c r="P6" s="270" t="s">
        <v>12</v>
      </c>
      <c r="Q6" s="284" t="s">
        <v>13</v>
      </c>
      <c r="R6" s="682"/>
      <c r="S6" s="682"/>
    </row>
    <row r="7" spans="1:19" ht="20.100000000000001" customHeight="1" thickBot="1">
      <c r="A7" s="609"/>
      <c r="B7" s="609"/>
      <c r="C7" s="272" t="s">
        <v>16</v>
      </c>
      <c r="D7" s="284" t="s">
        <v>17</v>
      </c>
      <c r="E7" s="272" t="s">
        <v>16</v>
      </c>
      <c r="F7" s="284" t="s">
        <v>17</v>
      </c>
      <c r="G7" s="272" t="s">
        <v>16</v>
      </c>
      <c r="H7" s="284" t="s">
        <v>17</v>
      </c>
      <c r="I7" s="272" t="s">
        <v>16</v>
      </c>
      <c r="J7" s="284" t="s">
        <v>17</v>
      </c>
      <c r="K7" s="272" t="s">
        <v>16</v>
      </c>
      <c r="L7" s="284" t="s">
        <v>17</v>
      </c>
      <c r="M7" s="272" t="s">
        <v>16</v>
      </c>
      <c r="N7" s="284" t="s">
        <v>17</v>
      </c>
      <c r="O7" s="286" t="s">
        <v>16</v>
      </c>
      <c r="P7" s="286" t="s">
        <v>17</v>
      </c>
      <c r="Q7" s="287" t="s">
        <v>18</v>
      </c>
      <c r="R7" s="719"/>
      <c r="S7" s="719"/>
    </row>
    <row r="8" spans="1:19" ht="24.75" customHeight="1" thickTop="1">
      <c r="A8" s="713" t="s">
        <v>360</v>
      </c>
      <c r="B8" s="713"/>
      <c r="C8" s="360">
        <v>1</v>
      </c>
      <c r="D8" s="360">
        <v>1</v>
      </c>
      <c r="E8" s="360">
        <v>1</v>
      </c>
      <c r="F8" s="360">
        <v>2</v>
      </c>
      <c r="G8" s="360">
        <v>5</v>
      </c>
      <c r="H8" s="360">
        <v>3</v>
      </c>
      <c r="I8" s="360">
        <v>12</v>
      </c>
      <c r="J8" s="360">
        <v>2</v>
      </c>
      <c r="K8" s="360">
        <v>21</v>
      </c>
      <c r="L8" s="360">
        <v>3</v>
      </c>
      <c r="M8" s="360">
        <v>13</v>
      </c>
      <c r="N8" s="360">
        <v>4</v>
      </c>
      <c r="O8" s="360">
        <f>M8+K8+I8+G8+E8+C8</f>
        <v>53</v>
      </c>
      <c r="P8" s="360">
        <f>N8+L8+J8+H8+F8+D8</f>
        <v>15</v>
      </c>
      <c r="Q8" s="360">
        <f>P8+O8</f>
        <v>68</v>
      </c>
      <c r="R8" s="714" t="s">
        <v>361</v>
      </c>
      <c r="S8" s="714"/>
    </row>
    <row r="9" spans="1:19" ht="24.75" customHeight="1">
      <c r="A9" s="703" t="s">
        <v>362</v>
      </c>
      <c r="B9" s="703"/>
      <c r="C9" s="323">
        <v>0</v>
      </c>
      <c r="D9" s="323">
        <v>0</v>
      </c>
      <c r="E9" s="323">
        <v>3</v>
      </c>
      <c r="F9" s="323">
        <v>0</v>
      </c>
      <c r="G9" s="323">
        <v>2</v>
      </c>
      <c r="H9" s="323">
        <v>0</v>
      </c>
      <c r="I9" s="323">
        <v>1</v>
      </c>
      <c r="J9" s="323">
        <v>0</v>
      </c>
      <c r="K9" s="323">
        <v>0</v>
      </c>
      <c r="L9" s="323">
        <v>0</v>
      </c>
      <c r="M9" s="323">
        <v>9</v>
      </c>
      <c r="N9" s="323">
        <v>4</v>
      </c>
      <c r="O9" s="323">
        <f t="shared" ref="O9:O20" si="0">M9+K9+I9+G9+E9+C9</f>
        <v>15</v>
      </c>
      <c r="P9" s="323">
        <f t="shared" ref="P9:P20" si="1">N9+L9+J9+H9+F9+D9</f>
        <v>4</v>
      </c>
      <c r="Q9" s="323">
        <f t="shared" ref="Q9:Q20" si="2">P9+O9</f>
        <v>19</v>
      </c>
      <c r="R9" s="710" t="s">
        <v>363</v>
      </c>
      <c r="S9" s="710"/>
    </row>
    <row r="10" spans="1:19" ht="24.75" customHeight="1">
      <c r="A10" s="703" t="s">
        <v>364</v>
      </c>
      <c r="B10" s="703"/>
      <c r="C10" s="323">
        <v>0</v>
      </c>
      <c r="D10" s="323">
        <v>1</v>
      </c>
      <c r="E10" s="323">
        <v>1</v>
      </c>
      <c r="F10" s="323">
        <v>1</v>
      </c>
      <c r="G10" s="323">
        <v>3</v>
      </c>
      <c r="H10" s="323">
        <v>2</v>
      </c>
      <c r="I10" s="323">
        <v>3</v>
      </c>
      <c r="J10" s="323">
        <v>4</v>
      </c>
      <c r="K10" s="323">
        <v>6</v>
      </c>
      <c r="L10" s="323">
        <v>7</v>
      </c>
      <c r="M10" s="323">
        <v>0</v>
      </c>
      <c r="N10" s="323">
        <v>5</v>
      </c>
      <c r="O10" s="323">
        <f t="shared" si="0"/>
        <v>13</v>
      </c>
      <c r="P10" s="323">
        <f t="shared" si="1"/>
        <v>20</v>
      </c>
      <c r="Q10" s="323">
        <f t="shared" si="2"/>
        <v>33</v>
      </c>
      <c r="R10" s="710" t="s">
        <v>365</v>
      </c>
      <c r="S10" s="710"/>
    </row>
    <row r="11" spans="1:19" ht="24.75" customHeight="1">
      <c r="A11" s="703" t="s">
        <v>366</v>
      </c>
      <c r="B11" s="703"/>
      <c r="C11" s="323">
        <v>6</v>
      </c>
      <c r="D11" s="323">
        <v>6</v>
      </c>
      <c r="E11" s="323">
        <v>2</v>
      </c>
      <c r="F11" s="323">
        <v>4</v>
      </c>
      <c r="G11" s="323">
        <v>2</v>
      </c>
      <c r="H11" s="323">
        <v>6</v>
      </c>
      <c r="I11" s="323">
        <v>2</v>
      </c>
      <c r="J11" s="323">
        <v>3</v>
      </c>
      <c r="K11" s="323">
        <v>3</v>
      </c>
      <c r="L11" s="323">
        <v>0</v>
      </c>
      <c r="M11" s="323">
        <v>3</v>
      </c>
      <c r="N11" s="323">
        <v>4</v>
      </c>
      <c r="O11" s="323">
        <f t="shared" si="0"/>
        <v>18</v>
      </c>
      <c r="P11" s="323">
        <f t="shared" si="1"/>
        <v>23</v>
      </c>
      <c r="Q11" s="323">
        <f t="shared" si="2"/>
        <v>41</v>
      </c>
      <c r="R11" s="709" t="s">
        <v>724</v>
      </c>
      <c r="S11" s="709"/>
    </row>
    <row r="12" spans="1:19" ht="37.5" customHeight="1">
      <c r="A12" s="703" t="s">
        <v>367</v>
      </c>
      <c r="B12" s="703"/>
      <c r="C12" s="323">
        <v>0</v>
      </c>
      <c r="D12" s="323">
        <v>0</v>
      </c>
      <c r="E12" s="323">
        <v>0</v>
      </c>
      <c r="F12" s="323">
        <v>0</v>
      </c>
      <c r="G12" s="323">
        <v>0</v>
      </c>
      <c r="H12" s="323">
        <v>0</v>
      </c>
      <c r="I12" s="323">
        <v>0</v>
      </c>
      <c r="J12" s="323">
        <v>0</v>
      </c>
      <c r="K12" s="323">
        <v>0</v>
      </c>
      <c r="L12" s="323">
        <v>0</v>
      </c>
      <c r="M12" s="323">
        <v>0</v>
      </c>
      <c r="N12" s="323">
        <v>0</v>
      </c>
      <c r="O12" s="323">
        <f t="shared" si="0"/>
        <v>0</v>
      </c>
      <c r="P12" s="323">
        <f t="shared" si="1"/>
        <v>0</v>
      </c>
      <c r="Q12" s="323">
        <f t="shared" si="2"/>
        <v>0</v>
      </c>
      <c r="R12" s="710" t="s">
        <v>368</v>
      </c>
      <c r="S12" s="710"/>
    </row>
    <row r="13" spans="1:19" ht="40.5" customHeight="1">
      <c r="A13" s="324" t="s">
        <v>369</v>
      </c>
      <c r="B13" s="324"/>
      <c r="C13" s="323">
        <v>0</v>
      </c>
      <c r="D13" s="323">
        <v>0</v>
      </c>
      <c r="E13" s="323">
        <v>0</v>
      </c>
      <c r="F13" s="323">
        <v>0</v>
      </c>
      <c r="G13" s="323">
        <v>0</v>
      </c>
      <c r="H13" s="323">
        <v>0</v>
      </c>
      <c r="I13" s="323">
        <v>0</v>
      </c>
      <c r="J13" s="323">
        <v>0</v>
      </c>
      <c r="K13" s="323">
        <v>1</v>
      </c>
      <c r="L13" s="323">
        <v>0</v>
      </c>
      <c r="M13" s="323">
        <v>0</v>
      </c>
      <c r="N13" s="323">
        <v>0</v>
      </c>
      <c r="O13" s="323">
        <f t="shared" si="0"/>
        <v>1</v>
      </c>
      <c r="P13" s="323">
        <f t="shared" si="1"/>
        <v>0</v>
      </c>
      <c r="Q13" s="323">
        <f t="shared" si="2"/>
        <v>1</v>
      </c>
      <c r="R13" s="702" t="s">
        <v>370</v>
      </c>
      <c r="S13" s="702"/>
    </row>
    <row r="14" spans="1:19" ht="39.75" customHeight="1">
      <c r="A14" s="703" t="s">
        <v>371</v>
      </c>
      <c r="B14" s="703"/>
      <c r="C14" s="323">
        <v>2</v>
      </c>
      <c r="D14" s="323">
        <v>3</v>
      </c>
      <c r="E14" s="323">
        <v>1</v>
      </c>
      <c r="F14" s="323">
        <v>1</v>
      </c>
      <c r="G14" s="323">
        <v>4</v>
      </c>
      <c r="H14" s="323">
        <v>2</v>
      </c>
      <c r="I14" s="323">
        <v>6</v>
      </c>
      <c r="J14" s="323">
        <v>3</v>
      </c>
      <c r="K14" s="323">
        <v>1</v>
      </c>
      <c r="L14" s="323">
        <v>3</v>
      </c>
      <c r="M14" s="323">
        <v>1</v>
      </c>
      <c r="N14" s="323">
        <v>0</v>
      </c>
      <c r="O14" s="323">
        <f t="shared" si="0"/>
        <v>15</v>
      </c>
      <c r="P14" s="323">
        <f t="shared" si="1"/>
        <v>12</v>
      </c>
      <c r="Q14" s="323">
        <f t="shared" si="2"/>
        <v>27</v>
      </c>
      <c r="R14" s="704" t="s">
        <v>372</v>
      </c>
      <c r="S14" s="704"/>
    </row>
    <row r="15" spans="1:19" ht="23.25" customHeight="1">
      <c r="A15" s="705" t="s">
        <v>373</v>
      </c>
      <c r="B15" s="325" t="s">
        <v>374</v>
      </c>
      <c r="C15" s="323">
        <v>0</v>
      </c>
      <c r="D15" s="323">
        <v>0</v>
      </c>
      <c r="E15" s="323">
        <v>0</v>
      </c>
      <c r="F15" s="323">
        <v>1</v>
      </c>
      <c r="G15" s="323">
        <v>7</v>
      </c>
      <c r="H15" s="323">
        <v>12</v>
      </c>
      <c r="I15" s="323">
        <v>13</v>
      </c>
      <c r="J15" s="323">
        <v>15</v>
      </c>
      <c r="K15" s="323">
        <v>14</v>
      </c>
      <c r="L15" s="323">
        <v>6</v>
      </c>
      <c r="M15" s="323">
        <v>15</v>
      </c>
      <c r="N15" s="323">
        <v>3</v>
      </c>
      <c r="O15" s="323">
        <f t="shared" si="0"/>
        <v>49</v>
      </c>
      <c r="P15" s="323">
        <f t="shared" si="1"/>
        <v>37</v>
      </c>
      <c r="Q15" s="323">
        <f t="shared" si="2"/>
        <v>86</v>
      </c>
      <c r="R15" s="288" t="s">
        <v>375</v>
      </c>
      <c r="S15" s="706" t="s">
        <v>376</v>
      </c>
    </row>
    <row r="16" spans="1:19" ht="25.5" customHeight="1">
      <c r="A16" s="705"/>
      <c r="B16" s="325" t="s">
        <v>377</v>
      </c>
      <c r="C16" s="323">
        <v>1</v>
      </c>
      <c r="D16" s="323">
        <v>3</v>
      </c>
      <c r="E16" s="323">
        <v>2</v>
      </c>
      <c r="F16" s="323">
        <v>1</v>
      </c>
      <c r="G16" s="323">
        <v>1</v>
      </c>
      <c r="H16" s="323">
        <v>1</v>
      </c>
      <c r="I16" s="323">
        <v>1</v>
      </c>
      <c r="J16" s="323">
        <v>1</v>
      </c>
      <c r="K16" s="323">
        <v>0</v>
      </c>
      <c r="L16" s="323">
        <v>0</v>
      </c>
      <c r="M16" s="323">
        <v>0</v>
      </c>
      <c r="N16" s="323">
        <v>1</v>
      </c>
      <c r="O16" s="323">
        <f t="shared" si="0"/>
        <v>5</v>
      </c>
      <c r="P16" s="323">
        <f t="shared" si="1"/>
        <v>7</v>
      </c>
      <c r="Q16" s="323">
        <f t="shared" si="2"/>
        <v>12</v>
      </c>
      <c r="R16" s="288" t="s">
        <v>378</v>
      </c>
      <c r="S16" s="707"/>
    </row>
    <row r="17" spans="1:19" ht="24" customHeight="1">
      <c r="A17" s="705"/>
      <c r="B17" s="325" t="s">
        <v>379</v>
      </c>
      <c r="C17" s="323">
        <v>0</v>
      </c>
      <c r="D17" s="323">
        <v>0</v>
      </c>
      <c r="E17" s="323">
        <v>0</v>
      </c>
      <c r="F17" s="323">
        <v>0</v>
      </c>
      <c r="G17" s="323">
        <v>0</v>
      </c>
      <c r="H17" s="323">
        <v>0</v>
      </c>
      <c r="I17" s="323">
        <v>0</v>
      </c>
      <c r="J17" s="323">
        <v>0</v>
      </c>
      <c r="K17" s="323">
        <v>0</v>
      </c>
      <c r="L17" s="323">
        <v>0</v>
      </c>
      <c r="M17" s="323">
        <v>0</v>
      </c>
      <c r="N17" s="323">
        <v>1</v>
      </c>
      <c r="O17" s="323">
        <f t="shared" si="0"/>
        <v>0</v>
      </c>
      <c r="P17" s="323">
        <f t="shared" si="1"/>
        <v>1</v>
      </c>
      <c r="Q17" s="323">
        <f t="shared" si="2"/>
        <v>1</v>
      </c>
      <c r="R17" s="288" t="s">
        <v>380</v>
      </c>
      <c r="S17" s="708"/>
    </row>
    <row r="18" spans="1:19" ht="24.75" customHeight="1">
      <c r="A18" s="703" t="s">
        <v>381</v>
      </c>
      <c r="B18" s="703"/>
      <c r="C18" s="323">
        <v>0</v>
      </c>
      <c r="D18" s="323">
        <v>0</v>
      </c>
      <c r="E18" s="323">
        <v>2</v>
      </c>
      <c r="F18" s="323">
        <v>0</v>
      </c>
      <c r="G18" s="323">
        <v>8</v>
      </c>
      <c r="H18" s="323">
        <v>1</v>
      </c>
      <c r="I18" s="323">
        <v>15</v>
      </c>
      <c r="J18" s="323">
        <v>2</v>
      </c>
      <c r="K18" s="323">
        <v>4</v>
      </c>
      <c r="L18" s="323">
        <v>0</v>
      </c>
      <c r="M18" s="323">
        <v>2</v>
      </c>
      <c r="N18" s="323">
        <v>0</v>
      </c>
      <c r="O18" s="323">
        <f t="shared" si="0"/>
        <v>31</v>
      </c>
      <c r="P18" s="323">
        <f t="shared" si="1"/>
        <v>3</v>
      </c>
      <c r="Q18" s="323">
        <f t="shared" si="2"/>
        <v>34</v>
      </c>
      <c r="R18" s="709" t="s">
        <v>723</v>
      </c>
      <c r="S18" s="709"/>
    </row>
    <row r="19" spans="1:19" ht="24.75" customHeight="1" thickBot="1">
      <c r="A19" s="711" t="s">
        <v>79</v>
      </c>
      <c r="B19" s="711"/>
      <c r="C19" s="552">
        <v>3</v>
      </c>
      <c r="D19" s="552">
        <v>6</v>
      </c>
      <c r="E19" s="552">
        <v>0</v>
      </c>
      <c r="F19" s="552">
        <v>0</v>
      </c>
      <c r="G19" s="552">
        <v>0</v>
      </c>
      <c r="H19" s="552">
        <v>0</v>
      </c>
      <c r="I19" s="552">
        <v>2</v>
      </c>
      <c r="J19" s="552">
        <v>0</v>
      </c>
      <c r="K19" s="552">
        <v>1</v>
      </c>
      <c r="L19" s="552">
        <v>1</v>
      </c>
      <c r="M19" s="552">
        <v>1</v>
      </c>
      <c r="N19" s="552">
        <v>0</v>
      </c>
      <c r="O19" s="552">
        <f t="shared" si="0"/>
        <v>7</v>
      </c>
      <c r="P19" s="552">
        <f t="shared" si="1"/>
        <v>7</v>
      </c>
      <c r="Q19" s="552">
        <f t="shared" si="2"/>
        <v>14</v>
      </c>
      <c r="R19" s="712" t="s">
        <v>71</v>
      </c>
      <c r="S19" s="712"/>
    </row>
    <row r="20" spans="1:19" ht="24.75" customHeight="1" thickTop="1" thickBot="1">
      <c r="A20" s="700" t="s">
        <v>23</v>
      </c>
      <c r="B20" s="700"/>
      <c r="C20" s="553">
        <f>SUM(C8:C19)</f>
        <v>13</v>
      </c>
      <c r="D20" s="553">
        <f t="shared" ref="D20:N20" si="3">SUM(D8:D19)</f>
        <v>20</v>
      </c>
      <c r="E20" s="553">
        <f t="shared" si="3"/>
        <v>12</v>
      </c>
      <c r="F20" s="553">
        <f t="shared" si="3"/>
        <v>10</v>
      </c>
      <c r="G20" s="553">
        <f t="shared" si="3"/>
        <v>32</v>
      </c>
      <c r="H20" s="553">
        <f t="shared" si="3"/>
        <v>27</v>
      </c>
      <c r="I20" s="553">
        <f t="shared" si="3"/>
        <v>55</v>
      </c>
      <c r="J20" s="553">
        <f t="shared" si="3"/>
        <v>30</v>
      </c>
      <c r="K20" s="553">
        <f t="shared" si="3"/>
        <v>51</v>
      </c>
      <c r="L20" s="553">
        <f t="shared" si="3"/>
        <v>20</v>
      </c>
      <c r="M20" s="553">
        <f t="shared" si="3"/>
        <v>44</v>
      </c>
      <c r="N20" s="553">
        <f t="shared" si="3"/>
        <v>22</v>
      </c>
      <c r="O20" s="553">
        <f t="shared" si="0"/>
        <v>207</v>
      </c>
      <c r="P20" s="553">
        <f t="shared" si="1"/>
        <v>129</v>
      </c>
      <c r="Q20" s="553">
        <f t="shared" si="2"/>
        <v>336</v>
      </c>
      <c r="R20" s="701" t="s">
        <v>24</v>
      </c>
      <c r="S20" s="701"/>
    </row>
    <row r="21" spans="1:19" ht="13.5" hidden="1" customHeight="1" thickTop="1">
      <c r="C21" s="327">
        <f t="shared" ref="C21:N21" si="4">SUM(C8:C20)</f>
        <v>26</v>
      </c>
      <c r="D21" s="327">
        <f t="shared" si="4"/>
        <v>40</v>
      </c>
      <c r="E21" s="327">
        <f t="shared" si="4"/>
        <v>24</v>
      </c>
      <c r="F21" s="327">
        <f t="shared" si="4"/>
        <v>20</v>
      </c>
      <c r="G21" s="327">
        <f t="shared" si="4"/>
        <v>64</v>
      </c>
      <c r="H21" s="327">
        <f t="shared" si="4"/>
        <v>54</v>
      </c>
      <c r="I21" s="327">
        <f t="shared" si="4"/>
        <v>110</v>
      </c>
      <c r="J21" s="327">
        <f t="shared" si="4"/>
        <v>60</v>
      </c>
      <c r="K21" s="327">
        <f t="shared" si="4"/>
        <v>102</v>
      </c>
      <c r="L21" s="327">
        <f t="shared" si="4"/>
        <v>40</v>
      </c>
      <c r="M21" s="167">
        <f t="shared" si="4"/>
        <v>88</v>
      </c>
      <c r="N21" s="167">
        <f t="shared" si="4"/>
        <v>44</v>
      </c>
      <c r="O21" s="87">
        <v>0</v>
      </c>
      <c r="P21" s="87">
        <v>0</v>
      </c>
      <c r="Q21" s="87">
        <v>0</v>
      </c>
    </row>
    <row r="22" spans="1:19" ht="24" hidden="1" thickTop="1">
      <c r="C22" s="326"/>
      <c r="D22" s="326"/>
      <c r="E22" s="326"/>
      <c r="F22" s="326"/>
      <c r="G22" s="328"/>
      <c r="H22" s="328"/>
      <c r="I22" s="326"/>
      <c r="J22" s="326"/>
      <c r="K22" s="326"/>
      <c r="L22" s="326"/>
    </row>
    <row r="23" spans="1:19" ht="13.8" hidden="1" thickTop="1">
      <c r="C23" s="326"/>
      <c r="D23" s="326"/>
      <c r="E23" s="326"/>
      <c r="F23" s="326"/>
      <c r="G23" s="326"/>
      <c r="H23" s="326"/>
      <c r="I23" s="326"/>
      <c r="J23" s="326"/>
      <c r="K23" s="326"/>
      <c r="L23" s="326"/>
    </row>
    <row r="24" spans="1:19" ht="13.8" hidden="1" thickTop="1">
      <c r="C24" s="326"/>
      <c r="D24" s="326"/>
      <c r="E24" s="326"/>
      <c r="F24" s="326"/>
      <c r="G24" s="326"/>
      <c r="H24" s="326"/>
      <c r="I24" s="326"/>
      <c r="J24" s="326"/>
      <c r="K24" s="326"/>
      <c r="L24" s="326"/>
    </row>
    <row r="25" spans="1:19" ht="13.8" thickTop="1"/>
  </sheetData>
  <mergeCells count="37">
    <mergeCell ref="A1:S1"/>
    <mergeCell ref="A2:S2"/>
    <mergeCell ref="A3:Q3"/>
    <mergeCell ref="R3:S3"/>
    <mergeCell ref="A9:B9"/>
    <mergeCell ref="R9:S9"/>
    <mergeCell ref="K4:L4"/>
    <mergeCell ref="M4:N4"/>
    <mergeCell ref="O4:Q4"/>
    <mergeCell ref="R4:S7"/>
    <mergeCell ref="C5:D5"/>
    <mergeCell ref="A4:B7"/>
    <mergeCell ref="C4:D4"/>
    <mergeCell ref="E4:F4"/>
    <mergeCell ref="G4:H4"/>
    <mergeCell ref="O5:Q5"/>
    <mergeCell ref="A8:B8"/>
    <mergeCell ref="R8:S8"/>
    <mergeCell ref="I4:J4"/>
    <mergeCell ref="A10:B10"/>
    <mergeCell ref="R10:S10"/>
    <mergeCell ref="M5:N5"/>
    <mergeCell ref="A11:B11"/>
    <mergeCell ref="R11:S11"/>
    <mergeCell ref="A12:B12"/>
    <mergeCell ref="R12:S12"/>
    <mergeCell ref="A19:B19"/>
    <mergeCell ref="R19:S19"/>
    <mergeCell ref="A20:B20"/>
    <mergeCell ref="R20:S20"/>
    <mergeCell ref="R13:S13"/>
    <mergeCell ref="A14:B14"/>
    <mergeCell ref="R14:S14"/>
    <mergeCell ref="A15:A17"/>
    <mergeCell ref="S15:S17"/>
    <mergeCell ref="A18:B18"/>
    <mergeCell ref="R18:S18"/>
  </mergeCells>
  <printOptions horizontalCentered="1"/>
  <pageMargins left="1" right="1" top="1.5" bottom="1" header="1.5" footer="1"/>
  <pageSetup paperSize="9" scale="8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28"/>
  <sheetViews>
    <sheetView rightToLeft="1" view="pageBreakPreview" zoomScale="80" zoomScaleNormal="80" zoomScaleSheetLayoutView="80" workbookViewId="0">
      <selection activeCell="F9" sqref="F9:G9"/>
    </sheetView>
  </sheetViews>
  <sheetFormatPr defaultColWidth="9.109375" defaultRowHeight="13.2"/>
  <cols>
    <col min="1" max="1" width="19.109375" style="297" customWidth="1"/>
    <col min="2" max="2" width="20.44140625" style="87" customWidth="1"/>
    <col min="3" max="4" width="16.33203125" style="87" customWidth="1"/>
    <col min="5" max="5" width="16.88671875" style="87" customWidth="1"/>
    <col min="6" max="6" width="18.88671875" style="87" customWidth="1"/>
    <col min="7" max="7" width="20.5546875" style="87" customWidth="1"/>
    <col min="8" max="16384" width="9.109375" style="87"/>
  </cols>
  <sheetData>
    <row r="1" spans="1:9" s="109" customFormat="1" ht="10.5" customHeight="1">
      <c r="A1" s="643"/>
      <c r="B1" s="643"/>
      <c r="C1" s="643"/>
      <c r="D1" s="643"/>
      <c r="E1" s="643"/>
      <c r="F1" s="289"/>
      <c r="G1" s="289"/>
      <c r="H1" s="289"/>
      <c r="I1" s="289"/>
    </row>
    <row r="2" spans="1:9" ht="21" customHeight="1">
      <c r="A2" s="643" t="s">
        <v>674</v>
      </c>
      <c r="B2" s="643"/>
      <c r="C2" s="643"/>
      <c r="D2" s="643"/>
      <c r="E2" s="643"/>
      <c r="F2" s="643"/>
      <c r="G2" s="643"/>
    </row>
    <row r="3" spans="1:9" ht="32.25" customHeight="1">
      <c r="A3" s="730" t="s">
        <v>617</v>
      </c>
      <c r="B3" s="730"/>
      <c r="C3" s="730"/>
      <c r="D3" s="730"/>
      <c r="E3" s="730"/>
      <c r="F3" s="730"/>
      <c r="G3" s="730"/>
    </row>
    <row r="4" spans="1:9" ht="18" customHeight="1" thickBot="1">
      <c r="A4" s="536" t="s">
        <v>382</v>
      </c>
      <c r="B4" s="536"/>
      <c r="C4" s="536"/>
      <c r="D4" s="536"/>
      <c r="E4" s="536"/>
      <c r="F4" s="537"/>
      <c r="G4" s="269" t="s">
        <v>383</v>
      </c>
    </row>
    <row r="5" spans="1:9" ht="16.5" customHeight="1" thickTop="1">
      <c r="A5" s="608" t="s">
        <v>384</v>
      </c>
      <c r="B5" s="608"/>
      <c r="C5" s="608" t="s">
        <v>385</v>
      </c>
      <c r="D5" s="608"/>
      <c r="E5" s="731" t="s">
        <v>386</v>
      </c>
      <c r="F5" s="733" t="s">
        <v>387</v>
      </c>
      <c r="G5" s="733"/>
    </row>
    <row r="6" spans="1:9" ht="14.25" customHeight="1">
      <c r="A6" s="609"/>
      <c r="B6" s="609"/>
      <c r="C6" s="720" t="s">
        <v>388</v>
      </c>
      <c r="D6" s="720"/>
      <c r="E6" s="732"/>
      <c r="F6" s="734"/>
      <c r="G6" s="734"/>
    </row>
    <row r="7" spans="1:9" ht="15.75" customHeight="1">
      <c r="A7" s="609"/>
      <c r="B7" s="609"/>
      <c r="C7" s="291" t="s">
        <v>11</v>
      </c>
      <c r="D7" s="291" t="s">
        <v>12</v>
      </c>
      <c r="E7" s="732"/>
      <c r="F7" s="734"/>
      <c r="G7" s="734"/>
    </row>
    <row r="8" spans="1:9" ht="21" customHeight="1" thickBot="1">
      <c r="A8" s="292"/>
      <c r="B8" s="292"/>
      <c r="C8" s="293" t="s">
        <v>16</v>
      </c>
      <c r="D8" s="293" t="s">
        <v>17</v>
      </c>
      <c r="E8" s="293" t="s">
        <v>18</v>
      </c>
      <c r="F8" s="294"/>
      <c r="G8" s="294"/>
    </row>
    <row r="9" spans="1:9" ht="19.5" customHeight="1" thickTop="1">
      <c r="A9" s="723" t="s">
        <v>442</v>
      </c>
      <c r="B9" s="723"/>
      <c r="C9" s="282">
        <v>9</v>
      </c>
      <c r="D9" s="282">
        <v>5</v>
      </c>
      <c r="E9" s="282">
        <f>SUM(C9:D9)</f>
        <v>14</v>
      </c>
      <c r="F9" s="724" t="s">
        <v>725</v>
      </c>
      <c r="G9" s="724"/>
    </row>
    <row r="10" spans="1:9" ht="20.100000000000001" customHeight="1">
      <c r="A10" s="725" t="s">
        <v>389</v>
      </c>
      <c r="B10" s="725"/>
      <c r="C10" s="161">
        <v>2</v>
      </c>
      <c r="D10" s="161">
        <v>4</v>
      </c>
      <c r="E10" s="161">
        <f t="shared" ref="E10:E27" si="0">SUM(C10:D10)</f>
        <v>6</v>
      </c>
      <c r="F10" s="726" t="s">
        <v>390</v>
      </c>
      <c r="G10" s="726"/>
    </row>
    <row r="11" spans="1:9" ht="20.100000000000001" customHeight="1">
      <c r="A11" s="727" t="s">
        <v>391</v>
      </c>
      <c r="B11" s="500" t="s">
        <v>392</v>
      </c>
      <c r="C11" s="161">
        <v>14</v>
      </c>
      <c r="D11" s="161">
        <v>21</v>
      </c>
      <c r="E11" s="161">
        <f t="shared" si="0"/>
        <v>35</v>
      </c>
      <c r="F11" s="554" t="s">
        <v>393</v>
      </c>
      <c r="G11" s="728" t="s">
        <v>91</v>
      </c>
    </row>
    <row r="12" spans="1:9" ht="20.100000000000001" customHeight="1">
      <c r="A12" s="727"/>
      <c r="B12" s="500" t="s">
        <v>394</v>
      </c>
      <c r="C12" s="161">
        <v>34</v>
      </c>
      <c r="D12" s="161">
        <v>14</v>
      </c>
      <c r="E12" s="161">
        <f t="shared" si="0"/>
        <v>48</v>
      </c>
      <c r="F12" s="554" t="s">
        <v>395</v>
      </c>
      <c r="G12" s="728"/>
    </row>
    <row r="13" spans="1:9" ht="20.100000000000001" customHeight="1">
      <c r="A13" s="727"/>
      <c r="B13" s="500" t="s">
        <v>396</v>
      </c>
      <c r="C13" s="161">
        <v>14</v>
      </c>
      <c r="D13" s="161">
        <v>5</v>
      </c>
      <c r="E13" s="161">
        <f t="shared" si="0"/>
        <v>19</v>
      </c>
      <c r="F13" s="554" t="s">
        <v>397</v>
      </c>
      <c r="G13" s="728"/>
    </row>
    <row r="14" spans="1:9" ht="20.100000000000001" customHeight="1">
      <c r="A14" s="727"/>
      <c r="B14" s="500" t="s">
        <v>398</v>
      </c>
      <c r="C14" s="161">
        <v>21</v>
      </c>
      <c r="D14" s="161">
        <v>6</v>
      </c>
      <c r="E14" s="161">
        <f t="shared" si="0"/>
        <v>27</v>
      </c>
      <c r="F14" s="554" t="s">
        <v>399</v>
      </c>
      <c r="G14" s="728"/>
    </row>
    <row r="15" spans="1:9" ht="20.100000000000001" customHeight="1">
      <c r="A15" s="727"/>
      <c r="B15" s="500" t="s">
        <v>400</v>
      </c>
      <c r="C15" s="161">
        <v>15</v>
      </c>
      <c r="D15" s="161">
        <v>10</v>
      </c>
      <c r="E15" s="161">
        <f t="shared" si="0"/>
        <v>25</v>
      </c>
      <c r="F15" s="554" t="s">
        <v>401</v>
      </c>
      <c r="G15" s="728"/>
    </row>
    <row r="16" spans="1:9" ht="20.100000000000001" customHeight="1">
      <c r="A16" s="727"/>
      <c r="B16" s="500" t="s">
        <v>402</v>
      </c>
      <c r="C16" s="161">
        <v>22</v>
      </c>
      <c r="D16" s="161">
        <v>6</v>
      </c>
      <c r="E16" s="161">
        <f t="shared" si="0"/>
        <v>28</v>
      </c>
      <c r="F16" s="554" t="s">
        <v>403</v>
      </c>
      <c r="G16" s="728"/>
    </row>
    <row r="17" spans="1:7" ht="20.100000000000001" customHeight="1">
      <c r="A17" s="727"/>
      <c r="B17" s="544" t="s">
        <v>404</v>
      </c>
      <c r="C17" s="161">
        <f>SUM(C9:C16)</f>
        <v>131</v>
      </c>
      <c r="D17" s="161">
        <f t="shared" ref="D17:E17" si="1">SUM(D9:D16)</f>
        <v>71</v>
      </c>
      <c r="E17" s="161">
        <f t="shared" si="1"/>
        <v>202</v>
      </c>
      <c r="F17" s="555" t="s">
        <v>405</v>
      </c>
      <c r="G17" s="728"/>
    </row>
    <row r="18" spans="1:7" ht="20.100000000000001" customHeight="1">
      <c r="A18" s="727" t="s">
        <v>406</v>
      </c>
      <c r="B18" s="500" t="s">
        <v>392</v>
      </c>
      <c r="C18" s="161">
        <v>13</v>
      </c>
      <c r="D18" s="161">
        <v>8</v>
      </c>
      <c r="E18" s="161">
        <f t="shared" si="0"/>
        <v>21</v>
      </c>
      <c r="F18" s="554" t="s">
        <v>393</v>
      </c>
      <c r="G18" s="728" t="s">
        <v>92</v>
      </c>
    </row>
    <row r="19" spans="1:7" ht="20.100000000000001" customHeight="1">
      <c r="A19" s="727"/>
      <c r="B19" s="500" t="s">
        <v>394</v>
      </c>
      <c r="C19" s="161">
        <v>6</v>
      </c>
      <c r="D19" s="161">
        <v>7</v>
      </c>
      <c r="E19" s="161">
        <f t="shared" si="0"/>
        <v>13</v>
      </c>
      <c r="F19" s="554" t="s">
        <v>395</v>
      </c>
      <c r="G19" s="728"/>
    </row>
    <row r="20" spans="1:7" ht="20.100000000000001" customHeight="1">
      <c r="A20" s="727"/>
      <c r="B20" s="500" t="s">
        <v>396</v>
      </c>
      <c r="C20" s="161">
        <v>8</v>
      </c>
      <c r="D20" s="161">
        <v>5</v>
      </c>
      <c r="E20" s="161">
        <f t="shared" si="0"/>
        <v>13</v>
      </c>
      <c r="F20" s="554" t="s">
        <v>397</v>
      </c>
      <c r="G20" s="728"/>
    </row>
    <row r="21" spans="1:7" ht="20.100000000000001" customHeight="1">
      <c r="A21" s="727"/>
      <c r="B21" s="544" t="s">
        <v>407</v>
      </c>
      <c r="C21" s="161">
        <f>SUM(C18:C20)</f>
        <v>27</v>
      </c>
      <c r="D21" s="161">
        <f t="shared" ref="D21:E21" si="2">SUM(D18:D20)</f>
        <v>20</v>
      </c>
      <c r="E21" s="161">
        <f t="shared" si="2"/>
        <v>47</v>
      </c>
      <c r="F21" s="555" t="s">
        <v>408</v>
      </c>
      <c r="G21" s="728"/>
    </row>
    <row r="22" spans="1:7" ht="20.100000000000001" customHeight="1">
      <c r="A22" s="727" t="s">
        <v>409</v>
      </c>
      <c r="B22" s="500" t="s">
        <v>398</v>
      </c>
      <c r="C22" s="161">
        <v>0</v>
      </c>
      <c r="D22" s="161">
        <v>1</v>
      </c>
      <c r="E22" s="161">
        <f t="shared" si="0"/>
        <v>1</v>
      </c>
      <c r="F22" s="554" t="s">
        <v>399</v>
      </c>
      <c r="G22" s="728" t="s">
        <v>93</v>
      </c>
    </row>
    <row r="23" spans="1:7" ht="20.100000000000001" customHeight="1">
      <c r="A23" s="727"/>
      <c r="B23" s="500" t="s">
        <v>400</v>
      </c>
      <c r="C23" s="161">
        <v>0</v>
      </c>
      <c r="D23" s="161">
        <v>0</v>
      </c>
      <c r="E23" s="161">
        <f t="shared" si="0"/>
        <v>0</v>
      </c>
      <c r="F23" s="554" t="s">
        <v>401</v>
      </c>
      <c r="G23" s="728"/>
    </row>
    <row r="24" spans="1:7" ht="20.100000000000001" customHeight="1">
      <c r="A24" s="727"/>
      <c r="B24" s="500" t="s">
        <v>402</v>
      </c>
      <c r="C24" s="161">
        <v>1</v>
      </c>
      <c r="D24" s="161">
        <v>1</v>
      </c>
      <c r="E24" s="161">
        <f t="shared" si="0"/>
        <v>2</v>
      </c>
      <c r="F24" s="554" t="s">
        <v>403</v>
      </c>
      <c r="G24" s="728"/>
    </row>
    <row r="25" spans="1:7" ht="20.100000000000001" customHeight="1">
      <c r="A25" s="727"/>
      <c r="B25" s="544" t="s">
        <v>410</v>
      </c>
      <c r="C25" s="161">
        <f>SUM(C22:C24)</f>
        <v>1</v>
      </c>
      <c r="D25" s="161">
        <f>SUM(D22:D24)</f>
        <v>2</v>
      </c>
      <c r="E25" s="161">
        <f>SUM(E22:E24)</f>
        <v>3</v>
      </c>
      <c r="F25" s="555" t="s">
        <v>411</v>
      </c>
      <c r="G25" s="728"/>
    </row>
    <row r="26" spans="1:7" ht="20.100000000000001" customHeight="1" thickBot="1">
      <c r="A26" s="556" t="s">
        <v>412</v>
      </c>
      <c r="B26" s="556"/>
      <c r="C26" s="164">
        <v>0</v>
      </c>
      <c r="D26" s="164">
        <v>1</v>
      </c>
      <c r="E26" s="164">
        <f t="shared" si="0"/>
        <v>1</v>
      </c>
      <c r="F26" s="729" t="s">
        <v>441</v>
      </c>
      <c r="G26" s="729"/>
    </row>
    <row r="27" spans="1:7" ht="20.100000000000001" customHeight="1" thickTop="1" thickBot="1">
      <c r="A27" s="721" t="s">
        <v>31</v>
      </c>
      <c r="B27" s="721"/>
      <c r="C27" s="278">
        <f>SUM(C25,C21,C17,C9,C10,C26)</f>
        <v>170</v>
      </c>
      <c r="D27" s="278">
        <f>SUM(D25,D21,D17,D9,D10,D26)</f>
        <v>103</v>
      </c>
      <c r="E27" s="278">
        <f t="shared" si="0"/>
        <v>273</v>
      </c>
      <c r="F27" s="722" t="s">
        <v>32</v>
      </c>
      <c r="G27" s="722"/>
    </row>
    <row r="28" spans="1:7" ht="13.8" thickTop="1"/>
  </sheetData>
  <mergeCells count="21">
    <mergeCell ref="A1:E1"/>
    <mergeCell ref="A2:G2"/>
    <mergeCell ref="A3:G3"/>
    <mergeCell ref="A5:B7"/>
    <mergeCell ref="C5:D5"/>
    <mergeCell ref="E5:E7"/>
    <mergeCell ref="F5:G7"/>
    <mergeCell ref="C6:D6"/>
    <mergeCell ref="A27:B27"/>
    <mergeCell ref="F27:G27"/>
    <mergeCell ref="A9:B9"/>
    <mergeCell ref="F9:G9"/>
    <mergeCell ref="A10:B10"/>
    <mergeCell ref="F10:G10"/>
    <mergeCell ref="A11:A17"/>
    <mergeCell ref="G11:G17"/>
    <mergeCell ref="A18:A21"/>
    <mergeCell ref="G18:G21"/>
    <mergeCell ref="A22:A25"/>
    <mergeCell ref="G22:G25"/>
    <mergeCell ref="F26:G26"/>
  </mergeCells>
  <printOptions horizontalCentered="1"/>
  <pageMargins left="1" right="1" top="1.5" bottom="1" header="1.5" footer="1"/>
  <pageSetup paperSize="9" scale="8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R24"/>
  <sheetViews>
    <sheetView rightToLeft="1" view="pageBreakPreview" zoomScale="80" zoomScaleNormal="80" zoomScaleSheetLayoutView="80" workbookViewId="0">
      <selection activeCell="L5" sqref="L5:M5"/>
    </sheetView>
  </sheetViews>
  <sheetFormatPr defaultColWidth="9.109375" defaultRowHeight="13.2"/>
  <cols>
    <col min="1" max="1" width="12.44140625" style="87" customWidth="1"/>
    <col min="2" max="4" width="7.44140625" style="87" customWidth="1"/>
    <col min="5" max="5" width="7" style="87" customWidth="1"/>
    <col min="6" max="6" width="6.88671875" style="87" customWidth="1"/>
    <col min="7" max="7" width="6.109375" style="87" customWidth="1"/>
    <col min="8" max="8" width="6.88671875" style="87" customWidth="1"/>
    <col min="9" max="9" width="7" style="87" customWidth="1"/>
    <col min="10" max="11" width="6.44140625" style="87" customWidth="1"/>
    <col min="12" max="12" width="6.6640625" style="87" customWidth="1"/>
    <col min="13" max="13" width="6.33203125" style="87" customWidth="1"/>
    <col min="14" max="15" width="7.44140625" style="87" customWidth="1"/>
    <col min="16" max="16" width="8.5546875" style="87" customWidth="1"/>
    <col min="17" max="17" width="17.6640625" style="87" customWidth="1"/>
    <col min="18" max="16384" width="9.109375" style="87"/>
  </cols>
  <sheetData>
    <row r="1" spans="1:18" s="109" customFormat="1" ht="24.9" customHeight="1">
      <c r="A1" s="735" t="s">
        <v>618</v>
      </c>
      <c r="B1" s="735"/>
      <c r="C1" s="735"/>
      <c r="D1" s="735"/>
      <c r="E1" s="735"/>
      <c r="F1" s="735"/>
      <c r="G1" s="735"/>
      <c r="H1" s="735"/>
      <c r="I1" s="735"/>
      <c r="J1" s="735"/>
      <c r="K1" s="735"/>
      <c r="L1" s="735"/>
      <c r="M1" s="735"/>
      <c r="N1" s="735"/>
      <c r="O1" s="735"/>
      <c r="P1" s="735"/>
      <c r="Q1" s="735"/>
      <c r="R1" s="298"/>
    </row>
    <row r="2" spans="1:18" s="109" customFormat="1" ht="24.9" customHeight="1">
      <c r="A2" s="736" t="s">
        <v>702</v>
      </c>
      <c r="B2" s="736"/>
      <c r="C2" s="736"/>
      <c r="D2" s="736"/>
      <c r="E2" s="736"/>
      <c r="F2" s="736"/>
      <c r="G2" s="736"/>
      <c r="H2" s="736"/>
      <c r="I2" s="736"/>
      <c r="J2" s="736"/>
      <c r="K2" s="736"/>
      <c r="L2" s="736"/>
      <c r="M2" s="736"/>
      <c r="N2" s="736"/>
      <c r="O2" s="736"/>
      <c r="P2" s="736"/>
      <c r="Q2" s="736"/>
      <c r="R2" s="298"/>
    </row>
    <row r="3" spans="1:18" s="109" customFormat="1" ht="24.9" customHeight="1" thickBot="1">
      <c r="A3" s="538" t="s">
        <v>413</v>
      </c>
      <c r="B3" s="538"/>
      <c r="C3" s="538"/>
      <c r="D3" s="538"/>
      <c r="E3" s="538"/>
      <c r="F3" s="538"/>
      <c r="G3" s="538"/>
      <c r="H3" s="538"/>
      <c r="I3" s="538"/>
      <c r="J3" s="538"/>
      <c r="K3" s="538"/>
      <c r="L3" s="538"/>
      <c r="M3" s="538"/>
      <c r="N3" s="538"/>
      <c r="O3" s="538"/>
      <c r="P3" s="737" t="s">
        <v>414</v>
      </c>
      <c r="Q3" s="737"/>
      <c r="R3" s="298"/>
    </row>
    <row r="4" spans="1:18" ht="20.100000000000001" customHeight="1" thickTop="1">
      <c r="A4" s="608" t="s">
        <v>28</v>
      </c>
      <c r="B4" s="694" t="s">
        <v>349</v>
      </c>
      <c r="C4" s="694"/>
      <c r="D4" s="695" t="s">
        <v>350</v>
      </c>
      <c r="E4" s="695"/>
      <c r="F4" s="696" t="s">
        <v>351</v>
      </c>
      <c r="G4" s="697"/>
      <c r="H4" s="696" t="s">
        <v>352</v>
      </c>
      <c r="I4" s="697"/>
      <c r="J4" s="697" t="s">
        <v>353</v>
      </c>
      <c r="K4" s="697"/>
      <c r="L4" s="697" t="s">
        <v>431</v>
      </c>
      <c r="M4" s="697"/>
      <c r="N4" s="608" t="s">
        <v>23</v>
      </c>
      <c r="O4" s="608"/>
      <c r="P4" s="608"/>
      <c r="Q4" s="739" t="s">
        <v>7</v>
      </c>
    </row>
    <row r="5" spans="1:18" ht="20.100000000000001" customHeight="1">
      <c r="A5" s="609"/>
      <c r="B5" s="698" t="s">
        <v>709</v>
      </c>
      <c r="C5" s="698"/>
      <c r="D5" s="283"/>
      <c r="E5" s="283"/>
      <c r="F5" s="283"/>
      <c r="G5" s="283"/>
      <c r="H5" s="283"/>
      <c r="I5" s="283"/>
      <c r="J5" s="283"/>
      <c r="K5" s="283"/>
      <c r="L5" s="699" t="s">
        <v>722</v>
      </c>
      <c r="M5" s="699"/>
      <c r="N5" s="738" t="s">
        <v>24</v>
      </c>
      <c r="O5" s="738"/>
      <c r="P5" s="738"/>
      <c r="Q5" s="740"/>
    </row>
    <row r="6" spans="1:18" ht="20.100000000000001" customHeight="1">
      <c r="A6" s="609"/>
      <c r="B6" s="270" t="s">
        <v>11</v>
      </c>
      <c r="C6" s="270" t="s">
        <v>12</v>
      </c>
      <c r="D6" s="270" t="s">
        <v>11</v>
      </c>
      <c r="E6" s="270" t="s">
        <v>12</v>
      </c>
      <c r="F6" s="270" t="s">
        <v>11</v>
      </c>
      <c r="G6" s="270" t="s">
        <v>12</v>
      </c>
      <c r="H6" s="270" t="s">
        <v>11</v>
      </c>
      <c r="I6" s="270" t="s">
        <v>12</v>
      </c>
      <c r="J6" s="270" t="s">
        <v>11</v>
      </c>
      <c r="K6" s="270" t="s">
        <v>12</v>
      </c>
      <c r="L6" s="270" t="s">
        <v>11</v>
      </c>
      <c r="M6" s="270" t="s">
        <v>12</v>
      </c>
      <c r="N6" s="132" t="s">
        <v>11</v>
      </c>
      <c r="O6" s="132" t="s">
        <v>12</v>
      </c>
      <c r="P6" s="133" t="s">
        <v>13</v>
      </c>
      <c r="Q6" s="740"/>
    </row>
    <row r="7" spans="1:18" ht="20.100000000000001" customHeight="1" thickBot="1">
      <c r="A7" s="133"/>
      <c r="B7" s="272" t="s">
        <v>16</v>
      </c>
      <c r="C7" s="284" t="s">
        <v>17</v>
      </c>
      <c r="D7" s="272" t="s">
        <v>16</v>
      </c>
      <c r="E7" s="284" t="s">
        <v>17</v>
      </c>
      <c r="F7" s="272" t="s">
        <v>16</v>
      </c>
      <c r="G7" s="284" t="s">
        <v>17</v>
      </c>
      <c r="H7" s="272" t="s">
        <v>16</v>
      </c>
      <c r="I7" s="284" t="s">
        <v>17</v>
      </c>
      <c r="J7" s="272" t="s">
        <v>16</v>
      </c>
      <c r="K7" s="284" t="s">
        <v>17</v>
      </c>
      <c r="L7" s="272" t="s">
        <v>16</v>
      </c>
      <c r="M7" s="284" t="s">
        <v>17</v>
      </c>
      <c r="N7" s="286" t="s">
        <v>16</v>
      </c>
      <c r="O7" s="286" t="s">
        <v>17</v>
      </c>
      <c r="P7" s="286" t="s">
        <v>147</v>
      </c>
      <c r="Q7" s="741"/>
    </row>
    <row r="8" spans="1:18" ht="25.5" customHeight="1" thickTop="1">
      <c r="A8" s="299" t="s">
        <v>35</v>
      </c>
      <c r="B8" s="303">
        <v>9</v>
      </c>
      <c r="C8" s="303">
        <v>14</v>
      </c>
      <c r="D8" s="303">
        <v>1</v>
      </c>
      <c r="E8" s="303">
        <v>1</v>
      </c>
      <c r="F8" s="303">
        <v>2</v>
      </c>
      <c r="G8" s="303">
        <v>1</v>
      </c>
      <c r="H8" s="303">
        <v>2</v>
      </c>
      <c r="I8" s="303">
        <v>0</v>
      </c>
      <c r="J8" s="303">
        <v>1</v>
      </c>
      <c r="K8" s="303">
        <v>1</v>
      </c>
      <c r="L8" s="303">
        <v>1</v>
      </c>
      <c r="M8" s="303">
        <v>1</v>
      </c>
      <c r="N8" s="303">
        <f>SUM(L8,J8,H8,F8,D8,B8)</f>
        <v>16</v>
      </c>
      <c r="O8" s="303">
        <f>SUM(M8,K8,I8,G8,E8,C8)</f>
        <v>18</v>
      </c>
      <c r="P8" s="303">
        <f>O8+N8</f>
        <v>34</v>
      </c>
      <c r="Q8" s="275" t="s">
        <v>36</v>
      </c>
    </row>
    <row r="9" spans="1:18" ht="25.5" customHeight="1">
      <c r="A9" s="296" t="s">
        <v>39</v>
      </c>
      <c r="B9" s="138">
        <v>0</v>
      </c>
      <c r="C9" s="138">
        <v>0</v>
      </c>
      <c r="D9" s="138">
        <v>0</v>
      </c>
      <c r="E9" s="138">
        <v>0</v>
      </c>
      <c r="F9" s="138">
        <v>4</v>
      </c>
      <c r="G9" s="138">
        <v>0</v>
      </c>
      <c r="H9" s="138">
        <v>3</v>
      </c>
      <c r="I9" s="138">
        <v>0</v>
      </c>
      <c r="J9" s="138">
        <v>0</v>
      </c>
      <c r="K9" s="138">
        <v>0</v>
      </c>
      <c r="L9" s="138">
        <v>0</v>
      </c>
      <c r="M9" s="138">
        <v>0</v>
      </c>
      <c r="N9" s="138">
        <f t="shared" ref="N9:N10" si="0">SUM(L9,J9,H9,F9,D9,B9)</f>
        <v>7</v>
      </c>
      <c r="O9" s="138">
        <f t="shared" ref="O9:O10" si="1">SUM(M9,K9,I9,G9,E9,C9)</f>
        <v>0</v>
      </c>
      <c r="P9" s="138">
        <f t="shared" ref="P9:P19" si="2">O9+N9</f>
        <v>7</v>
      </c>
      <c r="Q9" s="276" t="s">
        <v>40</v>
      </c>
    </row>
    <row r="10" spans="1:18" ht="25.5" customHeight="1">
      <c r="A10" s="296" t="s">
        <v>43</v>
      </c>
      <c r="B10" s="138">
        <v>16</v>
      </c>
      <c r="C10" s="138">
        <v>12</v>
      </c>
      <c r="D10" s="138">
        <v>8</v>
      </c>
      <c r="E10" s="138">
        <v>9</v>
      </c>
      <c r="F10" s="138">
        <v>17</v>
      </c>
      <c r="G10" s="138">
        <v>23</v>
      </c>
      <c r="H10" s="138">
        <v>34</v>
      </c>
      <c r="I10" s="138">
        <v>25</v>
      </c>
      <c r="J10" s="138">
        <v>4</v>
      </c>
      <c r="K10" s="138">
        <v>8</v>
      </c>
      <c r="L10" s="138">
        <v>4</v>
      </c>
      <c r="M10" s="138">
        <v>0</v>
      </c>
      <c r="N10" s="138">
        <f t="shared" si="0"/>
        <v>83</v>
      </c>
      <c r="O10" s="138">
        <f t="shared" si="1"/>
        <v>77</v>
      </c>
      <c r="P10" s="138">
        <f t="shared" si="2"/>
        <v>160</v>
      </c>
      <c r="Q10" s="276" t="s">
        <v>20</v>
      </c>
    </row>
    <row r="11" spans="1:18" ht="25.5" customHeight="1">
      <c r="A11" s="296" t="s">
        <v>46</v>
      </c>
      <c r="B11" s="138">
        <v>0</v>
      </c>
      <c r="C11" s="138">
        <v>0</v>
      </c>
      <c r="D11" s="138">
        <v>0</v>
      </c>
      <c r="E11" s="138">
        <v>0</v>
      </c>
      <c r="F11" s="138">
        <v>0</v>
      </c>
      <c r="G11" s="138">
        <v>0</v>
      </c>
      <c r="H11" s="138">
        <v>0</v>
      </c>
      <c r="I11" s="138">
        <v>1</v>
      </c>
      <c r="J11" s="138">
        <v>1</v>
      </c>
      <c r="K11" s="138">
        <v>1</v>
      </c>
      <c r="L11" s="138">
        <v>1</v>
      </c>
      <c r="M11" s="138">
        <v>0</v>
      </c>
      <c r="N11" s="138">
        <f t="shared" ref="N11:N19" si="3">SUM(L11,J11,H11,F11,D11,B11)</f>
        <v>2</v>
      </c>
      <c r="O11" s="138">
        <f t="shared" ref="O11:O19" si="4">SUM(M11,K11,I11,G11,E11,C11)</f>
        <v>2</v>
      </c>
      <c r="P11" s="138">
        <f t="shared" si="2"/>
        <v>4</v>
      </c>
      <c r="Q11" s="276" t="s">
        <v>47</v>
      </c>
    </row>
    <row r="12" spans="1:18" ht="25.5" customHeight="1">
      <c r="A12" s="296" t="s">
        <v>58</v>
      </c>
      <c r="B12" s="138" t="s">
        <v>445</v>
      </c>
      <c r="C12" s="138" t="s">
        <v>445</v>
      </c>
      <c r="D12" s="138" t="s">
        <v>445</v>
      </c>
      <c r="E12" s="138" t="s">
        <v>445</v>
      </c>
      <c r="F12" s="138" t="s">
        <v>445</v>
      </c>
      <c r="G12" s="138" t="s">
        <v>445</v>
      </c>
      <c r="H12" s="138" t="s">
        <v>445</v>
      </c>
      <c r="I12" s="138" t="s">
        <v>445</v>
      </c>
      <c r="J12" s="138" t="s">
        <v>445</v>
      </c>
      <c r="K12" s="138" t="s">
        <v>445</v>
      </c>
      <c r="L12" s="138" t="s">
        <v>445</v>
      </c>
      <c r="M12" s="138" t="s">
        <v>445</v>
      </c>
      <c r="N12" s="138" t="s">
        <v>445</v>
      </c>
      <c r="O12" s="138" t="s">
        <v>445</v>
      </c>
      <c r="P12" s="138" t="s">
        <v>445</v>
      </c>
      <c r="Q12" s="276" t="s">
        <v>59</v>
      </c>
    </row>
    <row r="13" spans="1:18" ht="25.5" customHeight="1">
      <c r="A13" s="296" t="s">
        <v>37</v>
      </c>
      <c r="B13" s="138">
        <v>0</v>
      </c>
      <c r="C13" s="138">
        <v>0</v>
      </c>
      <c r="D13" s="138">
        <v>0</v>
      </c>
      <c r="E13" s="138">
        <v>0</v>
      </c>
      <c r="F13" s="138">
        <v>0</v>
      </c>
      <c r="G13" s="138">
        <v>0</v>
      </c>
      <c r="H13" s="138">
        <v>0</v>
      </c>
      <c r="I13" s="138">
        <v>0</v>
      </c>
      <c r="J13" s="138">
        <v>0</v>
      </c>
      <c r="K13" s="138">
        <v>0</v>
      </c>
      <c r="L13" s="138">
        <v>0</v>
      </c>
      <c r="M13" s="138">
        <v>0</v>
      </c>
      <c r="N13" s="138">
        <f t="shared" si="3"/>
        <v>0</v>
      </c>
      <c r="O13" s="138">
        <f t="shared" si="4"/>
        <v>0</v>
      </c>
      <c r="P13" s="138">
        <f t="shared" si="2"/>
        <v>0</v>
      </c>
      <c r="Q13" s="276" t="s">
        <v>607</v>
      </c>
    </row>
    <row r="14" spans="1:18" ht="25.5" customHeight="1">
      <c r="A14" s="296" t="s">
        <v>50</v>
      </c>
      <c r="B14" s="138">
        <v>0</v>
      </c>
      <c r="C14" s="138">
        <v>0</v>
      </c>
      <c r="D14" s="138">
        <v>0</v>
      </c>
      <c r="E14" s="138">
        <v>0</v>
      </c>
      <c r="F14" s="138">
        <v>0</v>
      </c>
      <c r="G14" s="138">
        <v>0</v>
      </c>
      <c r="H14" s="138">
        <v>0</v>
      </c>
      <c r="I14" s="138">
        <v>0</v>
      </c>
      <c r="J14" s="138">
        <v>0</v>
      </c>
      <c r="K14" s="138">
        <v>0</v>
      </c>
      <c r="L14" s="138">
        <v>0</v>
      </c>
      <c r="M14" s="138">
        <v>0</v>
      </c>
      <c r="N14" s="138">
        <f t="shared" si="3"/>
        <v>0</v>
      </c>
      <c r="O14" s="138">
        <f t="shared" si="4"/>
        <v>0</v>
      </c>
      <c r="P14" s="138">
        <f t="shared" si="2"/>
        <v>0</v>
      </c>
      <c r="Q14" s="276" t="s">
        <v>51</v>
      </c>
    </row>
    <row r="15" spans="1:18" ht="25.5" customHeight="1">
      <c r="A15" s="296" t="s">
        <v>52</v>
      </c>
      <c r="B15" s="138">
        <v>0</v>
      </c>
      <c r="C15" s="138">
        <v>0</v>
      </c>
      <c r="D15" s="138">
        <v>0</v>
      </c>
      <c r="E15" s="138">
        <v>0</v>
      </c>
      <c r="F15" s="138">
        <v>0</v>
      </c>
      <c r="G15" s="138">
        <v>0</v>
      </c>
      <c r="H15" s="138">
        <v>0</v>
      </c>
      <c r="I15" s="138">
        <v>0</v>
      </c>
      <c r="J15" s="138">
        <v>0</v>
      </c>
      <c r="K15" s="138">
        <v>0</v>
      </c>
      <c r="L15" s="138">
        <v>0</v>
      </c>
      <c r="M15" s="138">
        <v>0</v>
      </c>
      <c r="N15" s="138">
        <f t="shared" si="3"/>
        <v>0</v>
      </c>
      <c r="O15" s="138">
        <f t="shared" si="4"/>
        <v>0</v>
      </c>
      <c r="P15" s="138">
        <f t="shared" si="2"/>
        <v>0</v>
      </c>
      <c r="Q15" s="276" t="s">
        <v>53</v>
      </c>
    </row>
    <row r="16" spans="1:18" ht="25.5" customHeight="1">
      <c r="A16" s="296" t="s">
        <v>54</v>
      </c>
      <c r="B16" s="138">
        <v>0</v>
      </c>
      <c r="C16" s="138">
        <v>0</v>
      </c>
      <c r="D16" s="138">
        <v>0</v>
      </c>
      <c r="E16" s="138">
        <v>0</v>
      </c>
      <c r="F16" s="138">
        <v>0</v>
      </c>
      <c r="G16" s="138">
        <v>0</v>
      </c>
      <c r="H16" s="138">
        <v>0</v>
      </c>
      <c r="I16" s="138">
        <v>0</v>
      </c>
      <c r="J16" s="138">
        <v>1</v>
      </c>
      <c r="K16" s="138">
        <v>0</v>
      </c>
      <c r="L16" s="138">
        <v>0</v>
      </c>
      <c r="M16" s="138">
        <v>0</v>
      </c>
      <c r="N16" s="138">
        <f t="shared" si="3"/>
        <v>1</v>
      </c>
      <c r="O16" s="138">
        <f t="shared" si="4"/>
        <v>0</v>
      </c>
      <c r="P16" s="138">
        <f t="shared" si="2"/>
        <v>1</v>
      </c>
      <c r="Q16" s="276" t="s">
        <v>55</v>
      </c>
    </row>
    <row r="17" spans="1:17" ht="25.5" customHeight="1">
      <c r="A17" s="296" t="s">
        <v>56</v>
      </c>
      <c r="B17" s="138" t="s">
        <v>445</v>
      </c>
      <c r="C17" s="138" t="s">
        <v>445</v>
      </c>
      <c r="D17" s="138" t="s">
        <v>445</v>
      </c>
      <c r="E17" s="138" t="s">
        <v>445</v>
      </c>
      <c r="F17" s="138" t="s">
        <v>445</v>
      </c>
      <c r="G17" s="138" t="s">
        <v>445</v>
      </c>
      <c r="H17" s="138" t="s">
        <v>445</v>
      </c>
      <c r="I17" s="138" t="s">
        <v>445</v>
      </c>
      <c r="J17" s="138" t="s">
        <v>445</v>
      </c>
      <c r="K17" s="138" t="s">
        <v>445</v>
      </c>
      <c r="L17" s="138" t="s">
        <v>445</v>
      </c>
      <c r="M17" s="138" t="s">
        <v>445</v>
      </c>
      <c r="N17" s="138" t="s">
        <v>445</v>
      </c>
      <c r="O17" s="138" t="s">
        <v>445</v>
      </c>
      <c r="P17" s="138" t="s">
        <v>445</v>
      </c>
      <c r="Q17" s="276" t="s">
        <v>57</v>
      </c>
    </row>
    <row r="18" spans="1:17" ht="25.5" customHeight="1" thickBot="1">
      <c r="A18" s="300" t="s">
        <v>69</v>
      </c>
      <c r="B18" s="144">
        <v>0</v>
      </c>
      <c r="C18" s="144">
        <v>1</v>
      </c>
      <c r="D18" s="144">
        <v>0</v>
      </c>
      <c r="E18" s="144">
        <v>0</v>
      </c>
      <c r="F18" s="144">
        <v>6</v>
      </c>
      <c r="G18" s="144">
        <v>0</v>
      </c>
      <c r="H18" s="144">
        <v>2</v>
      </c>
      <c r="I18" s="144">
        <v>0</v>
      </c>
      <c r="J18" s="144">
        <v>6</v>
      </c>
      <c r="K18" s="144">
        <v>0</v>
      </c>
      <c r="L18" s="144">
        <v>6</v>
      </c>
      <c r="M18" s="144">
        <v>0</v>
      </c>
      <c r="N18" s="144">
        <f t="shared" si="3"/>
        <v>20</v>
      </c>
      <c r="O18" s="144">
        <f t="shared" si="4"/>
        <v>1</v>
      </c>
      <c r="P18" s="144">
        <f t="shared" si="2"/>
        <v>21</v>
      </c>
      <c r="Q18" s="277" t="s">
        <v>62</v>
      </c>
    </row>
    <row r="19" spans="1:17" ht="25.5" customHeight="1" thickTop="1" thickBot="1">
      <c r="A19" s="301" t="s">
        <v>23</v>
      </c>
      <c r="B19" s="304">
        <f t="shared" ref="B19:M19" si="5">SUM(B8:B18)</f>
        <v>25</v>
      </c>
      <c r="C19" s="304">
        <f t="shared" si="5"/>
        <v>27</v>
      </c>
      <c r="D19" s="304">
        <f t="shared" si="5"/>
        <v>9</v>
      </c>
      <c r="E19" s="304">
        <f t="shared" si="5"/>
        <v>10</v>
      </c>
      <c r="F19" s="304">
        <f t="shared" si="5"/>
        <v>29</v>
      </c>
      <c r="G19" s="304">
        <f t="shared" si="5"/>
        <v>24</v>
      </c>
      <c r="H19" s="304">
        <f t="shared" si="5"/>
        <v>41</v>
      </c>
      <c r="I19" s="304">
        <f t="shared" si="5"/>
        <v>26</v>
      </c>
      <c r="J19" s="304">
        <f t="shared" si="5"/>
        <v>13</v>
      </c>
      <c r="K19" s="304">
        <f t="shared" si="5"/>
        <v>10</v>
      </c>
      <c r="L19" s="304">
        <f t="shared" si="5"/>
        <v>12</v>
      </c>
      <c r="M19" s="304">
        <f t="shared" si="5"/>
        <v>1</v>
      </c>
      <c r="N19" s="304">
        <f t="shared" si="3"/>
        <v>129</v>
      </c>
      <c r="O19" s="304">
        <f t="shared" si="4"/>
        <v>98</v>
      </c>
      <c r="P19" s="304">
        <f t="shared" si="2"/>
        <v>227</v>
      </c>
      <c r="Q19" s="279" t="s">
        <v>24</v>
      </c>
    </row>
    <row r="20" spans="1:17" ht="13.8" thickTop="1"/>
    <row r="22" spans="1:17" ht="12" customHeight="1"/>
    <row r="23" spans="1:17" hidden="1"/>
    <row r="24" spans="1:17" hidden="1"/>
  </sheetData>
  <mergeCells count="15">
    <mergeCell ref="A1:Q1"/>
    <mergeCell ref="A2:Q2"/>
    <mergeCell ref="P3:Q3"/>
    <mergeCell ref="A4:A6"/>
    <mergeCell ref="B4:C4"/>
    <mergeCell ref="D4:E4"/>
    <mergeCell ref="F4:G4"/>
    <mergeCell ref="H4:I4"/>
    <mergeCell ref="J4:K4"/>
    <mergeCell ref="L4:M4"/>
    <mergeCell ref="N5:P5"/>
    <mergeCell ref="N4:P4"/>
    <mergeCell ref="Q4:Q7"/>
    <mergeCell ref="B5:C5"/>
    <mergeCell ref="L5:M5"/>
  </mergeCells>
  <printOptions horizontalCentered="1"/>
  <pageMargins left="1" right="1" top="1.5" bottom="1" header="1.5" footer="1"/>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C20"/>
  <sheetViews>
    <sheetView rightToLeft="1" view="pageBreakPreview" zoomScale="70" zoomScaleNormal="80" zoomScaleSheetLayoutView="70" workbookViewId="0">
      <selection activeCell="F5" sqref="F5:G5"/>
    </sheetView>
  </sheetViews>
  <sheetFormatPr defaultColWidth="9.109375" defaultRowHeight="13.2"/>
  <cols>
    <col min="1" max="1" width="11.6640625" style="87" customWidth="1"/>
    <col min="2" max="2" width="5.109375" style="87" customWidth="1"/>
    <col min="3" max="3" width="5.6640625" style="87" customWidth="1"/>
    <col min="4" max="5" width="5.109375" style="87" customWidth="1"/>
    <col min="6" max="6" width="5" style="87" customWidth="1"/>
    <col min="7" max="7" width="6.44140625" style="87" customWidth="1"/>
    <col min="8" max="8" width="5.6640625" style="87" hidden="1" customWidth="1"/>
    <col min="9" max="9" width="5.33203125" style="87" hidden="1" customWidth="1"/>
    <col min="10" max="10" width="4.6640625" style="87" customWidth="1"/>
    <col min="11" max="11" width="4.44140625" style="87" customWidth="1"/>
    <col min="12" max="12" width="4.5546875" style="87" customWidth="1"/>
    <col min="13" max="13" width="4.33203125" style="87" customWidth="1"/>
    <col min="14" max="14" width="5" style="87" customWidth="1"/>
    <col min="15" max="15" width="6" style="87" customWidth="1"/>
    <col min="16" max="16" width="4.6640625" style="87" customWidth="1"/>
    <col min="17" max="17" width="5.33203125" style="87" customWidth="1"/>
    <col min="18" max="19" width="5.6640625" style="87" customWidth="1"/>
    <col min="20" max="20" width="3.33203125" style="87" customWidth="1"/>
    <col min="21" max="21" width="9.88671875" style="87" customWidth="1"/>
    <col min="22" max="22" width="5.5546875" style="87" customWidth="1"/>
    <col min="23" max="23" width="7.88671875" style="87" customWidth="1"/>
    <col min="24" max="24" width="5.33203125" style="87" customWidth="1"/>
    <col min="25" max="25" width="4.33203125" style="87" customWidth="1"/>
    <col min="26" max="27" width="5.109375" style="87" customWidth="1"/>
    <col min="28" max="28" width="5.44140625" style="87" customWidth="1"/>
    <col min="29" max="29" width="17.5546875" style="87" customWidth="1"/>
    <col min="30" max="16384" width="9.109375" style="87"/>
  </cols>
  <sheetData>
    <row r="1" spans="1:29" s="109" customFormat="1" ht="23.25" customHeight="1">
      <c r="A1" s="643" t="s">
        <v>683</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row>
    <row r="2" spans="1:29" ht="30" customHeight="1">
      <c r="A2" s="743" t="s">
        <v>619</v>
      </c>
      <c r="B2" s="743"/>
      <c r="C2" s="743"/>
      <c r="D2" s="743"/>
      <c r="E2" s="743"/>
      <c r="F2" s="743"/>
      <c r="G2" s="743"/>
      <c r="H2" s="743"/>
      <c r="I2" s="743"/>
      <c r="J2" s="743"/>
      <c r="K2" s="743"/>
      <c r="L2" s="743"/>
      <c r="M2" s="743"/>
      <c r="N2" s="743"/>
      <c r="O2" s="743"/>
      <c r="P2" s="743"/>
      <c r="Q2" s="743"/>
      <c r="R2" s="743"/>
      <c r="S2" s="743"/>
      <c r="T2" s="743"/>
      <c r="U2" s="743"/>
      <c r="V2" s="743"/>
      <c r="W2" s="743"/>
      <c r="X2" s="743"/>
      <c r="Y2" s="743"/>
      <c r="Z2" s="743"/>
      <c r="AA2" s="743"/>
      <c r="AB2" s="743"/>
      <c r="AC2" s="743"/>
    </row>
    <row r="3" spans="1:29" ht="30" customHeight="1" thickBot="1">
      <c r="A3" s="717" t="s">
        <v>415</v>
      </c>
      <c r="B3" s="717"/>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302" t="s">
        <v>416</v>
      </c>
    </row>
    <row r="4" spans="1:29" ht="40.5" customHeight="1" thickTop="1">
      <c r="A4" s="608" t="s">
        <v>28</v>
      </c>
      <c r="B4" s="742" t="s">
        <v>417</v>
      </c>
      <c r="C4" s="742"/>
      <c r="D4" s="632" t="s">
        <v>76</v>
      </c>
      <c r="E4" s="632"/>
      <c r="F4" s="632" t="s">
        <v>418</v>
      </c>
      <c r="G4" s="632"/>
      <c r="H4" s="632" t="s">
        <v>101</v>
      </c>
      <c r="I4" s="632"/>
      <c r="J4" s="742" t="s">
        <v>103</v>
      </c>
      <c r="K4" s="742"/>
      <c r="L4" s="742" t="s">
        <v>77</v>
      </c>
      <c r="M4" s="742"/>
      <c r="N4" s="632" t="s">
        <v>419</v>
      </c>
      <c r="O4" s="632"/>
      <c r="P4" s="742" t="s">
        <v>318</v>
      </c>
      <c r="Q4" s="742"/>
      <c r="R4" s="632" t="s">
        <v>420</v>
      </c>
      <c r="S4" s="632"/>
      <c r="T4" s="742" t="s">
        <v>421</v>
      </c>
      <c r="U4" s="742"/>
      <c r="V4" s="742" t="s">
        <v>341</v>
      </c>
      <c r="W4" s="742"/>
      <c r="X4" s="742" t="s">
        <v>331</v>
      </c>
      <c r="Y4" s="742"/>
      <c r="Z4" s="742" t="s">
        <v>422</v>
      </c>
      <c r="AA4" s="742"/>
      <c r="AB4" s="742"/>
      <c r="AC4" s="739" t="s">
        <v>7</v>
      </c>
    </row>
    <row r="5" spans="1:29" ht="90" customHeight="1">
      <c r="A5" s="609"/>
      <c r="B5" s="682" t="s">
        <v>423</v>
      </c>
      <c r="C5" s="682"/>
      <c r="D5" s="682" t="s">
        <v>80</v>
      </c>
      <c r="E5" s="682"/>
      <c r="F5" s="744" t="s">
        <v>726</v>
      </c>
      <c r="G5" s="744"/>
      <c r="H5" s="744" t="s">
        <v>81</v>
      </c>
      <c r="I5" s="744"/>
      <c r="J5" s="682" t="s">
        <v>425</v>
      </c>
      <c r="K5" s="682"/>
      <c r="L5" s="682" t="s">
        <v>82</v>
      </c>
      <c r="M5" s="682"/>
      <c r="N5" s="682" t="s">
        <v>83</v>
      </c>
      <c r="O5" s="682"/>
      <c r="P5" s="682" t="s">
        <v>426</v>
      </c>
      <c r="Q5" s="682"/>
      <c r="R5" s="682" t="s">
        <v>427</v>
      </c>
      <c r="S5" s="682"/>
      <c r="T5" s="682" t="s">
        <v>428</v>
      </c>
      <c r="U5" s="682"/>
      <c r="V5" s="682" t="s">
        <v>320</v>
      </c>
      <c r="W5" s="682"/>
      <c r="X5" s="682" t="s">
        <v>71</v>
      </c>
      <c r="Y5" s="682"/>
      <c r="Z5" s="682" t="s">
        <v>32</v>
      </c>
      <c r="AA5" s="682"/>
      <c r="AB5" s="682"/>
      <c r="AC5" s="740"/>
    </row>
    <row r="6" spans="1:29" ht="20.100000000000001" customHeight="1">
      <c r="A6" s="609"/>
      <c r="B6" s="270" t="s">
        <v>11</v>
      </c>
      <c r="C6" s="270" t="s">
        <v>12</v>
      </c>
      <c r="D6" s="270" t="s">
        <v>11</v>
      </c>
      <c r="E6" s="270" t="s">
        <v>12</v>
      </c>
      <c r="F6" s="270" t="s">
        <v>11</v>
      </c>
      <c r="G6" s="270" t="s">
        <v>12</v>
      </c>
      <c r="H6" s="270" t="s">
        <v>11</v>
      </c>
      <c r="I6" s="270" t="s">
        <v>12</v>
      </c>
      <c r="J6" s="270" t="s">
        <v>11</v>
      </c>
      <c r="K6" s="270" t="s">
        <v>12</v>
      </c>
      <c r="L6" s="270" t="s">
        <v>11</v>
      </c>
      <c r="M6" s="270" t="s">
        <v>12</v>
      </c>
      <c r="N6" s="270" t="s">
        <v>11</v>
      </c>
      <c r="O6" s="270" t="s">
        <v>12</v>
      </c>
      <c r="P6" s="270" t="s">
        <v>11</v>
      </c>
      <c r="Q6" s="270" t="s">
        <v>12</v>
      </c>
      <c r="R6" s="270" t="s">
        <v>11</v>
      </c>
      <c r="S6" s="270" t="s">
        <v>12</v>
      </c>
      <c r="T6" s="270" t="s">
        <v>11</v>
      </c>
      <c r="U6" s="270" t="s">
        <v>12</v>
      </c>
      <c r="V6" s="270" t="s">
        <v>11</v>
      </c>
      <c r="W6" s="270" t="s">
        <v>12</v>
      </c>
      <c r="X6" s="270" t="s">
        <v>11</v>
      </c>
      <c r="Y6" s="270" t="s">
        <v>12</v>
      </c>
      <c r="Z6" s="270" t="s">
        <v>11</v>
      </c>
      <c r="AA6" s="270" t="s">
        <v>12</v>
      </c>
      <c r="AB6" s="270" t="s">
        <v>13</v>
      </c>
      <c r="AC6" s="740"/>
    </row>
    <row r="7" spans="1:29" ht="20.100000000000001" customHeight="1" thickBot="1">
      <c r="A7" s="133"/>
      <c r="B7" s="286" t="s">
        <v>16</v>
      </c>
      <c r="C7" s="286" t="s">
        <v>17</v>
      </c>
      <c r="D7" s="286" t="s">
        <v>16</v>
      </c>
      <c r="E7" s="286" t="s">
        <v>17</v>
      </c>
      <c r="F7" s="286" t="s">
        <v>16</v>
      </c>
      <c r="G7" s="286" t="s">
        <v>17</v>
      </c>
      <c r="H7" s="286" t="s">
        <v>16</v>
      </c>
      <c r="I7" s="286" t="s">
        <v>17</v>
      </c>
      <c r="J7" s="286" t="s">
        <v>16</v>
      </c>
      <c r="K7" s="286" t="s">
        <v>17</v>
      </c>
      <c r="L7" s="286" t="s">
        <v>16</v>
      </c>
      <c r="M7" s="286" t="s">
        <v>17</v>
      </c>
      <c r="N7" s="286" t="s">
        <v>16</v>
      </c>
      <c r="O7" s="286" t="s">
        <v>17</v>
      </c>
      <c r="P7" s="286" t="s">
        <v>16</v>
      </c>
      <c r="Q7" s="286" t="s">
        <v>17</v>
      </c>
      <c r="R7" s="286" t="s">
        <v>16</v>
      </c>
      <c r="S7" s="286" t="s">
        <v>17</v>
      </c>
      <c r="T7" s="286" t="s">
        <v>16</v>
      </c>
      <c r="U7" s="286" t="s">
        <v>17</v>
      </c>
      <c r="V7" s="286" t="s">
        <v>16</v>
      </c>
      <c r="W7" s="286" t="s">
        <v>17</v>
      </c>
      <c r="X7" s="286" t="s">
        <v>16</v>
      </c>
      <c r="Y7" s="319" t="s">
        <v>17</v>
      </c>
      <c r="Z7" s="319" t="s">
        <v>16</v>
      </c>
      <c r="AA7" s="319" t="s">
        <v>17</v>
      </c>
      <c r="AB7" s="319" t="s">
        <v>18</v>
      </c>
      <c r="AC7" s="741"/>
    </row>
    <row r="8" spans="1:29" ht="20.100000000000001" customHeight="1" thickTop="1">
      <c r="A8" s="520" t="s">
        <v>35</v>
      </c>
      <c r="B8" s="303">
        <v>11</v>
      </c>
      <c r="C8" s="303">
        <v>18</v>
      </c>
      <c r="D8" s="303">
        <v>0</v>
      </c>
      <c r="E8" s="303">
        <v>1</v>
      </c>
      <c r="F8" s="303">
        <v>0</v>
      </c>
      <c r="G8" s="303">
        <v>0</v>
      </c>
      <c r="H8" s="303">
        <v>0</v>
      </c>
      <c r="I8" s="303">
        <v>0</v>
      </c>
      <c r="J8" s="303">
        <v>0</v>
      </c>
      <c r="K8" s="303">
        <v>0</v>
      </c>
      <c r="L8" s="303">
        <v>0</v>
      </c>
      <c r="M8" s="303">
        <v>1</v>
      </c>
      <c r="N8" s="303">
        <v>0</v>
      </c>
      <c r="O8" s="303">
        <v>1</v>
      </c>
      <c r="P8" s="303">
        <v>0</v>
      </c>
      <c r="Q8" s="303">
        <v>0</v>
      </c>
      <c r="R8" s="303">
        <v>0</v>
      </c>
      <c r="S8" s="303">
        <v>0</v>
      </c>
      <c r="T8" s="303">
        <v>0</v>
      </c>
      <c r="U8" s="303">
        <v>0</v>
      </c>
      <c r="V8" s="303">
        <v>1</v>
      </c>
      <c r="W8" s="303">
        <v>0</v>
      </c>
      <c r="X8" s="303">
        <v>1</v>
      </c>
      <c r="Y8" s="303">
        <v>0</v>
      </c>
      <c r="Z8" s="303">
        <f t="shared" ref="Z8:AA11" si="0">X8+V8+T8+R8+P8+N8+L8+J8+H8+F8+D8+B8</f>
        <v>13</v>
      </c>
      <c r="AA8" s="303">
        <f t="shared" si="0"/>
        <v>21</v>
      </c>
      <c r="AB8" s="303">
        <f>SUM(Z8:AA8)</f>
        <v>34</v>
      </c>
      <c r="AC8" s="275" t="s">
        <v>36</v>
      </c>
    </row>
    <row r="9" spans="1:29" ht="20.100000000000001" customHeight="1">
      <c r="A9" s="500" t="s">
        <v>39</v>
      </c>
      <c r="B9" s="138">
        <v>0</v>
      </c>
      <c r="C9" s="138">
        <v>0</v>
      </c>
      <c r="D9" s="138">
        <v>0</v>
      </c>
      <c r="E9" s="138">
        <v>0</v>
      </c>
      <c r="F9" s="138">
        <v>1</v>
      </c>
      <c r="G9" s="138">
        <v>0</v>
      </c>
      <c r="H9" s="138">
        <v>0</v>
      </c>
      <c r="I9" s="138">
        <v>0</v>
      </c>
      <c r="J9" s="138">
        <v>0</v>
      </c>
      <c r="K9" s="138">
        <v>0</v>
      </c>
      <c r="L9" s="138">
        <v>0</v>
      </c>
      <c r="M9" s="138">
        <v>0</v>
      </c>
      <c r="N9" s="138">
        <v>0</v>
      </c>
      <c r="O9" s="138">
        <v>0</v>
      </c>
      <c r="P9" s="138">
        <v>0</v>
      </c>
      <c r="Q9" s="138">
        <v>0</v>
      </c>
      <c r="R9" s="138">
        <v>1</v>
      </c>
      <c r="S9" s="138">
        <v>0</v>
      </c>
      <c r="T9" s="138">
        <v>0</v>
      </c>
      <c r="U9" s="138">
        <v>0</v>
      </c>
      <c r="V9" s="138">
        <v>0</v>
      </c>
      <c r="W9" s="138">
        <v>0</v>
      </c>
      <c r="X9" s="138">
        <v>0</v>
      </c>
      <c r="Y9" s="138">
        <v>0</v>
      </c>
      <c r="Z9" s="138">
        <f t="shared" si="0"/>
        <v>2</v>
      </c>
      <c r="AA9" s="138">
        <f t="shared" si="0"/>
        <v>0</v>
      </c>
      <c r="AB9" s="138">
        <f t="shared" ref="AB9:AB18" si="1">SUM(Z9:AA9)</f>
        <v>2</v>
      </c>
      <c r="AC9" s="276" t="s">
        <v>40</v>
      </c>
    </row>
    <row r="10" spans="1:29" ht="20.100000000000001" customHeight="1">
      <c r="A10" s="521" t="s">
        <v>43</v>
      </c>
      <c r="B10" s="323">
        <v>7</v>
      </c>
      <c r="C10" s="323">
        <v>8</v>
      </c>
      <c r="D10" s="323">
        <v>21</v>
      </c>
      <c r="E10" s="323">
        <v>14</v>
      </c>
      <c r="F10" s="323">
        <v>0</v>
      </c>
      <c r="G10" s="323">
        <v>0</v>
      </c>
      <c r="H10" s="323">
        <v>0</v>
      </c>
      <c r="I10" s="323">
        <v>0</v>
      </c>
      <c r="J10" s="323">
        <v>0</v>
      </c>
      <c r="K10" s="323">
        <v>0</v>
      </c>
      <c r="L10" s="323">
        <v>0</v>
      </c>
      <c r="M10" s="323">
        <v>1</v>
      </c>
      <c r="N10" s="323">
        <v>3</v>
      </c>
      <c r="O10" s="323">
        <v>0</v>
      </c>
      <c r="P10" s="323">
        <v>20</v>
      </c>
      <c r="Q10" s="323">
        <v>22</v>
      </c>
      <c r="R10" s="323">
        <v>3</v>
      </c>
      <c r="S10" s="323">
        <v>10</v>
      </c>
      <c r="T10" s="323">
        <v>0</v>
      </c>
      <c r="U10" s="323">
        <v>0</v>
      </c>
      <c r="V10" s="323">
        <v>1</v>
      </c>
      <c r="W10" s="323">
        <v>0</v>
      </c>
      <c r="X10" s="323">
        <v>1</v>
      </c>
      <c r="Y10" s="323">
        <v>3</v>
      </c>
      <c r="Z10" s="323">
        <f t="shared" si="0"/>
        <v>56</v>
      </c>
      <c r="AA10" s="323">
        <f t="shared" si="0"/>
        <v>58</v>
      </c>
      <c r="AB10" s="323">
        <f t="shared" si="1"/>
        <v>114</v>
      </c>
      <c r="AC10" s="276" t="s">
        <v>20</v>
      </c>
    </row>
    <row r="11" spans="1:29" ht="20.100000000000001" customHeight="1">
      <c r="A11" s="500" t="s">
        <v>46</v>
      </c>
      <c r="B11" s="138">
        <v>0</v>
      </c>
      <c r="C11" s="138">
        <v>0</v>
      </c>
      <c r="D11" s="138">
        <v>2</v>
      </c>
      <c r="E11" s="138">
        <v>1</v>
      </c>
      <c r="F11" s="138">
        <v>0</v>
      </c>
      <c r="G11" s="138">
        <v>0</v>
      </c>
      <c r="H11" s="138">
        <v>0</v>
      </c>
      <c r="I11" s="138">
        <v>0</v>
      </c>
      <c r="J11" s="138">
        <v>0</v>
      </c>
      <c r="K11" s="138">
        <v>0</v>
      </c>
      <c r="L11" s="138">
        <v>0</v>
      </c>
      <c r="M11" s="138">
        <v>0</v>
      </c>
      <c r="N11" s="138">
        <v>0</v>
      </c>
      <c r="O11" s="138">
        <v>0</v>
      </c>
      <c r="P11" s="138">
        <v>0</v>
      </c>
      <c r="Q11" s="138">
        <v>0</v>
      </c>
      <c r="R11" s="138">
        <v>0</v>
      </c>
      <c r="S11" s="138">
        <v>0</v>
      </c>
      <c r="T11" s="138">
        <v>0</v>
      </c>
      <c r="U11" s="138">
        <v>0</v>
      </c>
      <c r="V11" s="138">
        <v>0</v>
      </c>
      <c r="W11" s="138">
        <v>0</v>
      </c>
      <c r="X11" s="138">
        <v>0</v>
      </c>
      <c r="Y11" s="138">
        <v>1</v>
      </c>
      <c r="Z11" s="138">
        <f t="shared" si="0"/>
        <v>2</v>
      </c>
      <c r="AA11" s="138">
        <f t="shared" si="0"/>
        <v>2</v>
      </c>
      <c r="AB11" s="138">
        <f t="shared" si="1"/>
        <v>4</v>
      </c>
      <c r="AC11" s="276" t="s">
        <v>47</v>
      </c>
    </row>
    <row r="12" spans="1:29" ht="20.100000000000001" customHeight="1">
      <c r="A12" s="500" t="s">
        <v>58</v>
      </c>
      <c r="B12" s="138" t="s">
        <v>445</v>
      </c>
      <c r="C12" s="138" t="s">
        <v>445</v>
      </c>
      <c r="D12" s="138" t="s">
        <v>445</v>
      </c>
      <c r="E12" s="138" t="s">
        <v>445</v>
      </c>
      <c r="F12" s="138" t="s">
        <v>445</v>
      </c>
      <c r="G12" s="138" t="s">
        <v>445</v>
      </c>
      <c r="H12" s="138" t="s">
        <v>445</v>
      </c>
      <c r="I12" s="138" t="s">
        <v>445</v>
      </c>
      <c r="J12" s="138" t="s">
        <v>445</v>
      </c>
      <c r="K12" s="138" t="s">
        <v>445</v>
      </c>
      <c r="L12" s="138" t="s">
        <v>445</v>
      </c>
      <c r="M12" s="138" t="s">
        <v>445</v>
      </c>
      <c r="N12" s="138" t="s">
        <v>445</v>
      </c>
      <c r="O12" s="138" t="s">
        <v>445</v>
      </c>
      <c r="P12" s="138" t="s">
        <v>445</v>
      </c>
      <c r="Q12" s="138" t="s">
        <v>445</v>
      </c>
      <c r="R12" s="138" t="s">
        <v>445</v>
      </c>
      <c r="S12" s="138" t="s">
        <v>445</v>
      </c>
      <c r="T12" s="138" t="s">
        <v>445</v>
      </c>
      <c r="U12" s="138" t="s">
        <v>445</v>
      </c>
      <c r="V12" s="138" t="s">
        <v>445</v>
      </c>
      <c r="W12" s="138" t="s">
        <v>445</v>
      </c>
      <c r="X12" s="138" t="s">
        <v>445</v>
      </c>
      <c r="Y12" s="138" t="s">
        <v>445</v>
      </c>
      <c r="Z12" s="138" t="s">
        <v>445</v>
      </c>
      <c r="AA12" s="138" t="s">
        <v>445</v>
      </c>
      <c r="AB12" s="138" t="s">
        <v>445</v>
      </c>
      <c r="AC12" s="276" t="s">
        <v>59</v>
      </c>
    </row>
    <row r="13" spans="1:29" ht="20.100000000000001" customHeight="1">
      <c r="A13" s="500" t="s">
        <v>37</v>
      </c>
      <c r="B13" s="138">
        <v>0</v>
      </c>
      <c r="C13" s="138">
        <v>0</v>
      </c>
      <c r="D13" s="138">
        <v>0</v>
      </c>
      <c r="E13" s="138">
        <v>0</v>
      </c>
      <c r="F13" s="138">
        <v>1</v>
      </c>
      <c r="G13" s="138">
        <v>2</v>
      </c>
      <c r="H13" s="138">
        <v>0</v>
      </c>
      <c r="I13" s="138">
        <v>0</v>
      </c>
      <c r="J13" s="138">
        <v>0</v>
      </c>
      <c r="K13" s="138">
        <v>0</v>
      </c>
      <c r="L13" s="138">
        <v>0</v>
      </c>
      <c r="M13" s="138">
        <v>0</v>
      </c>
      <c r="N13" s="138">
        <v>0</v>
      </c>
      <c r="O13" s="138">
        <v>0</v>
      </c>
      <c r="P13" s="138">
        <v>0</v>
      </c>
      <c r="Q13" s="138">
        <v>0</v>
      </c>
      <c r="R13" s="138">
        <v>0</v>
      </c>
      <c r="S13" s="138">
        <v>0</v>
      </c>
      <c r="T13" s="138">
        <v>0</v>
      </c>
      <c r="U13" s="138">
        <v>0</v>
      </c>
      <c r="V13" s="138">
        <v>0</v>
      </c>
      <c r="W13" s="138">
        <v>0</v>
      </c>
      <c r="X13" s="138">
        <v>0</v>
      </c>
      <c r="Y13" s="138">
        <v>0</v>
      </c>
      <c r="Z13" s="138">
        <f t="shared" ref="Z13:AA16" si="2">X13+V13+T13+R13+P13+N13+L13+J13+H13+F13+D13+B13</f>
        <v>1</v>
      </c>
      <c r="AA13" s="138">
        <f t="shared" si="2"/>
        <v>2</v>
      </c>
      <c r="AB13" s="138">
        <f t="shared" si="1"/>
        <v>3</v>
      </c>
      <c r="AC13" s="276" t="s">
        <v>607</v>
      </c>
    </row>
    <row r="14" spans="1:29" ht="20.100000000000001" customHeight="1">
      <c r="A14" s="98" t="s">
        <v>50</v>
      </c>
      <c r="B14" s="138">
        <v>0</v>
      </c>
      <c r="C14" s="138">
        <v>0</v>
      </c>
      <c r="D14" s="138">
        <v>0</v>
      </c>
      <c r="E14" s="138">
        <v>0</v>
      </c>
      <c r="F14" s="138">
        <v>0</v>
      </c>
      <c r="G14" s="138">
        <v>0</v>
      </c>
      <c r="H14" s="138">
        <v>0</v>
      </c>
      <c r="I14" s="138">
        <v>0</v>
      </c>
      <c r="J14" s="138">
        <v>0</v>
      </c>
      <c r="K14" s="138">
        <v>0</v>
      </c>
      <c r="L14" s="138">
        <v>0</v>
      </c>
      <c r="M14" s="138">
        <v>0</v>
      </c>
      <c r="N14" s="138">
        <v>0</v>
      </c>
      <c r="O14" s="138">
        <v>0</v>
      </c>
      <c r="P14" s="138">
        <v>0</v>
      </c>
      <c r="Q14" s="138">
        <v>0</v>
      </c>
      <c r="R14" s="138">
        <v>0</v>
      </c>
      <c r="S14" s="138">
        <v>0</v>
      </c>
      <c r="T14" s="138">
        <v>0</v>
      </c>
      <c r="U14" s="138">
        <v>0</v>
      </c>
      <c r="V14" s="138">
        <v>0</v>
      </c>
      <c r="W14" s="138">
        <v>0</v>
      </c>
      <c r="X14" s="138">
        <v>0</v>
      </c>
      <c r="Y14" s="138">
        <v>0</v>
      </c>
      <c r="Z14" s="138">
        <f t="shared" si="2"/>
        <v>0</v>
      </c>
      <c r="AA14" s="138">
        <f t="shared" si="2"/>
        <v>0</v>
      </c>
      <c r="AB14" s="138">
        <f t="shared" si="1"/>
        <v>0</v>
      </c>
      <c r="AC14" s="276" t="s">
        <v>51</v>
      </c>
    </row>
    <row r="15" spans="1:29" ht="20.100000000000001" customHeight="1">
      <c r="A15" s="98" t="s">
        <v>52</v>
      </c>
      <c r="B15" s="138">
        <v>0</v>
      </c>
      <c r="C15" s="138">
        <v>0</v>
      </c>
      <c r="D15" s="138">
        <v>0</v>
      </c>
      <c r="E15" s="138">
        <v>0</v>
      </c>
      <c r="F15" s="138">
        <v>4</v>
      </c>
      <c r="G15" s="138">
        <v>0</v>
      </c>
      <c r="H15" s="138">
        <v>0</v>
      </c>
      <c r="I15" s="138">
        <v>0</v>
      </c>
      <c r="J15" s="138">
        <v>0</v>
      </c>
      <c r="K15" s="138">
        <v>0</v>
      </c>
      <c r="L15" s="138">
        <v>0</v>
      </c>
      <c r="M15" s="138">
        <v>0</v>
      </c>
      <c r="N15" s="138">
        <v>0</v>
      </c>
      <c r="O15" s="138">
        <v>0</v>
      </c>
      <c r="P15" s="138">
        <v>0</v>
      </c>
      <c r="Q15" s="138">
        <v>0</v>
      </c>
      <c r="R15" s="138">
        <v>0</v>
      </c>
      <c r="S15" s="138">
        <v>0</v>
      </c>
      <c r="T15" s="138">
        <v>0</v>
      </c>
      <c r="U15" s="138">
        <v>0</v>
      </c>
      <c r="V15" s="138">
        <v>0</v>
      </c>
      <c r="W15" s="138">
        <v>0</v>
      </c>
      <c r="X15" s="138">
        <v>0</v>
      </c>
      <c r="Y15" s="138">
        <v>0</v>
      </c>
      <c r="Z15" s="138">
        <f t="shared" si="2"/>
        <v>4</v>
      </c>
      <c r="AA15" s="138">
        <f t="shared" si="2"/>
        <v>0</v>
      </c>
      <c r="AB15" s="138">
        <f t="shared" si="1"/>
        <v>4</v>
      </c>
      <c r="AC15" s="276" t="s">
        <v>53</v>
      </c>
    </row>
    <row r="16" spans="1:29" ht="20.100000000000001" customHeight="1">
      <c r="A16" s="500" t="s">
        <v>54</v>
      </c>
      <c r="B16" s="138">
        <v>0</v>
      </c>
      <c r="C16" s="138">
        <v>0</v>
      </c>
      <c r="D16" s="138">
        <v>0</v>
      </c>
      <c r="E16" s="138">
        <v>0</v>
      </c>
      <c r="F16" s="138">
        <v>4</v>
      </c>
      <c r="G16" s="138">
        <v>0</v>
      </c>
      <c r="H16" s="138">
        <v>0</v>
      </c>
      <c r="I16" s="138">
        <v>0</v>
      </c>
      <c r="J16" s="138">
        <v>0</v>
      </c>
      <c r="K16" s="138">
        <v>0</v>
      </c>
      <c r="L16" s="138">
        <v>0</v>
      </c>
      <c r="M16" s="138">
        <v>0</v>
      </c>
      <c r="N16" s="138">
        <v>0</v>
      </c>
      <c r="O16" s="138">
        <v>0</v>
      </c>
      <c r="P16" s="138">
        <v>0</v>
      </c>
      <c r="Q16" s="138">
        <v>0</v>
      </c>
      <c r="R16" s="138">
        <v>0</v>
      </c>
      <c r="S16" s="138">
        <v>0</v>
      </c>
      <c r="T16" s="138">
        <v>0</v>
      </c>
      <c r="U16" s="138">
        <v>0</v>
      </c>
      <c r="V16" s="138">
        <v>0</v>
      </c>
      <c r="W16" s="138">
        <v>0</v>
      </c>
      <c r="X16" s="138">
        <v>0</v>
      </c>
      <c r="Y16" s="138">
        <v>0</v>
      </c>
      <c r="Z16" s="138">
        <f t="shared" si="2"/>
        <v>4</v>
      </c>
      <c r="AA16" s="138">
        <f t="shared" si="2"/>
        <v>0</v>
      </c>
      <c r="AB16" s="138">
        <f t="shared" si="1"/>
        <v>4</v>
      </c>
      <c r="AC16" s="276" t="s">
        <v>55</v>
      </c>
    </row>
    <row r="17" spans="1:29" ht="20.100000000000001" customHeight="1">
      <c r="A17" s="500" t="s">
        <v>56</v>
      </c>
      <c r="B17" s="138" t="s">
        <v>445</v>
      </c>
      <c r="C17" s="138" t="s">
        <v>445</v>
      </c>
      <c r="D17" s="138" t="s">
        <v>445</v>
      </c>
      <c r="E17" s="138" t="s">
        <v>445</v>
      </c>
      <c r="F17" s="138" t="s">
        <v>445</v>
      </c>
      <c r="G17" s="138" t="s">
        <v>445</v>
      </c>
      <c r="H17" s="138" t="s">
        <v>445</v>
      </c>
      <c r="I17" s="138" t="s">
        <v>445</v>
      </c>
      <c r="J17" s="138" t="s">
        <v>445</v>
      </c>
      <c r="K17" s="138" t="s">
        <v>445</v>
      </c>
      <c r="L17" s="138" t="s">
        <v>445</v>
      </c>
      <c r="M17" s="138" t="s">
        <v>445</v>
      </c>
      <c r="N17" s="138" t="s">
        <v>445</v>
      </c>
      <c r="O17" s="138" t="s">
        <v>445</v>
      </c>
      <c r="P17" s="138" t="s">
        <v>445</v>
      </c>
      <c r="Q17" s="138" t="s">
        <v>445</v>
      </c>
      <c r="R17" s="138" t="s">
        <v>445</v>
      </c>
      <c r="S17" s="138" t="s">
        <v>445</v>
      </c>
      <c r="T17" s="138" t="s">
        <v>445</v>
      </c>
      <c r="U17" s="138" t="s">
        <v>445</v>
      </c>
      <c r="V17" s="138" t="s">
        <v>445</v>
      </c>
      <c r="W17" s="138" t="s">
        <v>445</v>
      </c>
      <c r="X17" s="138" t="s">
        <v>445</v>
      </c>
      <c r="Y17" s="138" t="s">
        <v>445</v>
      </c>
      <c r="Z17" s="138" t="s">
        <v>445</v>
      </c>
      <c r="AA17" s="138" t="s">
        <v>445</v>
      </c>
      <c r="AB17" s="138" t="s">
        <v>445</v>
      </c>
      <c r="AC17" s="276" t="s">
        <v>57</v>
      </c>
    </row>
    <row r="18" spans="1:29" ht="20.100000000000001" customHeight="1" thickBot="1">
      <c r="A18" s="522" t="s">
        <v>69</v>
      </c>
      <c r="B18" s="144">
        <v>0</v>
      </c>
      <c r="C18" s="144">
        <v>0</v>
      </c>
      <c r="D18" s="144">
        <v>3</v>
      </c>
      <c r="E18" s="144">
        <v>0</v>
      </c>
      <c r="F18" s="144">
        <v>0</v>
      </c>
      <c r="G18" s="144">
        <v>0</v>
      </c>
      <c r="H18" s="144">
        <v>0</v>
      </c>
      <c r="I18" s="144">
        <v>0</v>
      </c>
      <c r="J18" s="144">
        <v>0</v>
      </c>
      <c r="K18" s="144">
        <v>0</v>
      </c>
      <c r="L18" s="144">
        <v>0</v>
      </c>
      <c r="M18" s="144">
        <v>0</v>
      </c>
      <c r="N18" s="144">
        <v>0</v>
      </c>
      <c r="O18" s="144">
        <v>0</v>
      </c>
      <c r="P18" s="144">
        <v>0</v>
      </c>
      <c r="Q18" s="144">
        <v>0</v>
      </c>
      <c r="R18" s="144">
        <v>0</v>
      </c>
      <c r="S18" s="144">
        <v>0</v>
      </c>
      <c r="T18" s="144">
        <v>1</v>
      </c>
      <c r="U18" s="144">
        <v>0</v>
      </c>
      <c r="V18" s="144">
        <v>0</v>
      </c>
      <c r="W18" s="144">
        <v>0</v>
      </c>
      <c r="X18" s="144">
        <v>0</v>
      </c>
      <c r="Y18" s="144">
        <v>0</v>
      </c>
      <c r="Z18" s="144">
        <f>X18+V18+T18+R18+P18+N18+L18+J18+H18+F18+D18+B18</f>
        <v>4</v>
      </c>
      <c r="AA18" s="144">
        <f>Y18+W18+U18+S18+Q18+O18+M18+K18+I18+G18+E18+C18</f>
        <v>0</v>
      </c>
      <c r="AB18" s="144">
        <f t="shared" si="1"/>
        <v>4</v>
      </c>
      <c r="AC18" s="277" t="s">
        <v>62</v>
      </c>
    </row>
    <row r="19" spans="1:29" ht="26.25" customHeight="1" thickTop="1" thickBot="1">
      <c r="A19" s="504" t="s">
        <v>31</v>
      </c>
      <c r="B19" s="304">
        <f>SUM(B8:B18)</f>
        <v>18</v>
      </c>
      <c r="C19" s="304">
        <f t="shared" ref="C19:AB19" si="3">SUM(C8:C18)</f>
        <v>26</v>
      </c>
      <c r="D19" s="304">
        <f t="shared" si="3"/>
        <v>26</v>
      </c>
      <c r="E19" s="304">
        <f t="shared" si="3"/>
        <v>16</v>
      </c>
      <c r="F19" s="304">
        <f t="shared" si="3"/>
        <v>10</v>
      </c>
      <c r="G19" s="304">
        <f t="shared" si="3"/>
        <v>2</v>
      </c>
      <c r="H19" s="304">
        <f t="shared" si="3"/>
        <v>0</v>
      </c>
      <c r="I19" s="304">
        <f t="shared" si="3"/>
        <v>0</v>
      </c>
      <c r="J19" s="304">
        <f t="shared" si="3"/>
        <v>0</v>
      </c>
      <c r="K19" s="304">
        <f t="shared" si="3"/>
        <v>0</v>
      </c>
      <c r="L19" s="304">
        <f t="shared" si="3"/>
        <v>0</v>
      </c>
      <c r="M19" s="304">
        <f t="shared" si="3"/>
        <v>2</v>
      </c>
      <c r="N19" s="304">
        <f t="shared" si="3"/>
        <v>3</v>
      </c>
      <c r="O19" s="304">
        <f t="shared" si="3"/>
        <v>1</v>
      </c>
      <c r="P19" s="304">
        <f t="shared" si="3"/>
        <v>20</v>
      </c>
      <c r="Q19" s="304">
        <f t="shared" si="3"/>
        <v>22</v>
      </c>
      <c r="R19" s="304">
        <f t="shared" si="3"/>
        <v>4</v>
      </c>
      <c r="S19" s="304">
        <f t="shared" si="3"/>
        <v>10</v>
      </c>
      <c r="T19" s="304">
        <f t="shared" si="3"/>
        <v>1</v>
      </c>
      <c r="U19" s="304">
        <f t="shared" si="3"/>
        <v>0</v>
      </c>
      <c r="V19" s="304">
        <f t="shared" si="3"/>
        <v>2</v>
      </c>
      <c r="W19" s="304">
        <f t="shared" si="3"/>
        <v>0</v>
      </c>
      <c r="X19" s="304">
        <f t="shared" si="3"/>
        <v>2</v>
      </c>
      <c r="Y19" s="304">
        <f t="shared" si="3"/>
        <v>4</v>
      </c>
      <c r="Z19" s="304">
        <f t="shared" si="3"/>
        <v>86</v>
      </c>
      <c r="AA19" s="304">
        <f t="shared" si="3"/>
        <v>83</v>
      </c>
      <c r="AB19" s="304">
        <f t="shared" si="3"/>
        <v>169</v>
      </c>
      <c r="AC19" s="279" t="s">
        <v>24</v>
      </c>
    </row>
    <row r="20" spans="1:29" ht="13.8" thickTop="1">
      <c r="V20" s="280"/>
      <c r="W20" s="280"/>
      <c r="X20" s="280"/>
      <c r="Y20" s="280"/>
      <c r="Z20" s="305"/>
      <c r="AA20" s="305"/>
      <c r="AB20" s="305"/>
    </row>
  </sheetData>
  <mergeCells count="31">
    <mergeCell ref="A1:AB1"/>
    <mergeCell ref="A2:AC2"/>
    <mergeCell ref="A3:AB3"/>
    <mergeCell ref="A4:A6"/>
    <mergeCell ref="B4:C4"/>
    <mergeCell ref="D4:E4"/>
    <mergeCell ref="F4:G4"/>
    <mergeCell ref="H4:I4"/>
    <mergeCell ref="J4:K4"/>
    <mergeCell ref="L4:M4"/>
    <mergeCell ref="Z4:AB4"/>
    <mergeCell ref="AC4:AC7"/>
    <mergeCell ref="B5:C5"/>
    <mergeCell ref="D5:E5"/>
    <mergeCell ref="F5:G5"/>
    <mergeCell ref="H5:I5"/>
    <mergeCell ref="J5:K5"/>
    <mergeCell ref="L5:M5"/>
    <mergeCell ref="N5:O5"/>
    <mergeCell ref="P5:Q5"/>
    <mergeCell ref="N4:O4"/>
    <mergeCell ref="P4:Q4"/>
    <mergeCell ref="Z5:AB5"/>
    <mergeCell ref="R4:S4"/>
    <mergeCell ref="T4:U4"/>
    <mergeCell ref="V4:W4"/>
    <mergeCell ref="X4:Y4"/>
    <mergeCell ref="R5:S5"/>
    <mergeCell ref="T5:U5"/>
    <mergeCell ref="V5:W5"/>
    <mergeCell ref="X5:Y5"/>
  </mergeCells>
  <printOptions horizontalCentered="1"/>
  <pageMargins left="1" right="1" top="1.5" bottom="1" header="1.5" footer="1"/>
  <pageSetup paperSize="9" scale="7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Q29"/>
  <sheetViews>
    <sheetView rightToLeft="1" view="pageBreakPreview" zoomScale="80" zoomScaleNormal="80" zoomScaleSheetLayoutView="80" workbookViewId="0">
      <selection activeCell="T8" sqref="T8"/>
    </sheetView>
  </sheetViews>
  <sheetFormatPr defaultColWidth="9.109375" defaultRowHeight="13.2"/>
  <cols>
    <col min="1" max="1" width="11.109375" style="87" customWidth="1"/>
    <col min="2" max="2" width="7" style="87" customWidth="1"/>
    <col min="3" max="3" width="7.6640625" style="87" customWidth="1"/>
    <col min="4" max="4" width="8.5546875" style="87" customWidth="1"/>
    <col min="5" max="5" width="7.6640625" style="87" customWidth="1"/>
    <col min="6" max="6" width="7.33203125" style="87" customWidth="1"/>
    <col min="7" max="7" width="8" style="87" customWidth="1"/>
    <col min="8" max="8" width="7.6640625" style="87" customWidth="1"/>
    <col min="9" max="9" width="7.44140625" style="87" customWidth="1"/>
    <col min="10" max="10" width="8" style="87" customWidth="1"/>
    <col min="11" max="11" width="8.6640625" style="87" customWidth="1"/>
    <col min="12" max="12" width="7.6640625" style="87" customWidth="1"/>
    <col min="13" max="13" width="8.88671875" style="87" customWidth="1"/>
    <col min="14" max="14" width="7.88671875" style="87" customWidth="1"/>
    <col min="15" max="15" width="8" style="280" customWidth="1"/>
    <col min="16" max="16" width="8.6640625" style="87" customWidth="1"/>
    <col min="17" max="17" width="17.44140625" style="87" customWidth="1"/>
    <col min="18" max="16384" width="9.109375" style="87"/>
  </cols>
  <sheetData>
    <row r="1" spans="1:17" ht="21" customHeight="1"/>
    <row r="2" spans="1:17" ht="28.5" customHeight="1">
      <c r="A2" s="643" t="s">
        <v>620</v>
      </c>
      <c r="B2" s="643"/>
      <c r="C2" s="643"/>
      <c r="D2" s="643"/>
      <c r="E2" s="643"/>
      <c r="F2" s="643"/>
      <c r="G2" s="643"/>
      <c r="H2" s="643"/>
      <c r="I2" s="643"/>
      <c r="J2" s="643"/>
      <c r="K2" s="643"/>
      <c r="L2" s="643"/>
      <c r="M2" s="643"/>
      <c r="N2" s="643"/>
      <c r="O2" s="643"/>
      <c r="P2" s="643"/>
      <c r="Q2" s="643"/>
    </row>
    <row r="3" spans="1:17" ht="28.5" customHeight="1">
      <c r="A3" s="644" t="s">
        <v>621</v>
      </c>
      <c r="B3" s="644"/>
      <c r="C3" s="644"/>
      <c r="D3" s="644"/>
      <c r="E3" s="644"/>
      <c r="F3" s="644"/>
      <c r="G3" s="644"/>
      <c r="H3" s="644"/>
      <c r="I3" s="644"/>
      <c r="J3" s="644"/>
      <c r="K3" s="644"/>
      <c r="L3" s="644"/>
      <c r="M3" s="644"/>
      <c r="N3" s="644"/>
      <c r="O3" s="644"/>
      <c r="P3" s="644"/>
      <c r="Q3" s="644"/>
    </row>
    <row r="4" spans="1:17" s="306" customFormat="1" ht="24.75" customHeight="1" thickBot="1">
      <c r="A4" s="536" t="s">
        <v>429</v>
      </c>
      <c r="B4" s="536"/>
      <c r="C4" s="536"/>
      <c r="D4" s="536"/>
      <c r="E4" s="536"/>
      <c r="F4" s="536"/>
      <c r="G4" s="536"/>
      <c r="H4" s="536"/>
      <c r="I4" s="536"/>
      <c r="J4" s="536"/>
      <c r="K4" s="536"/>
      <c r="L4" s="536"/>
      <c r="M4" s="536"/>
      <c r="N4" s="536"/>
      <c r="O4" s="536"/>
      <c r="P4" s="745" t="s">
        <v>430</v>
      </c>
      <c r="Q4" s="745"/>
    </row>
    <row r="5" spans="1:17" s="306" customFormat="1" ht="21.75" customHeight="1" thickTop="1">
      <c r="A5" s="598" t="s">
        <v>28</v>
      </c>
      <c r="B5" s="608" t="s">
        <v>86</v>
      </c>
      <c r="C5" s="608"/>
      <c r="D5" s="608" t="s">
        <v>87</v>
      </c>
      <c r="E5" s="608"/>
      <c r="F5" s="608" t="s">
        <v>88</v>
      </c>
      <c r="G5" s="608"/>
      <c r="H5" s="608" t="s">
        <v>89</v>
      </c>
      <c r="I5" s="608"/>
      <c r="J5" s="608" t="s">
        <v>90</v>
      </c>
      <c r="K5" s="608"/>
      <c r="L5" s="608" t="s">
        <v>114</v>
      </c>
      <c r="M5" s="608"/>
      <c r="N5" s="608" t="s">
        <v>31</v>
      </c>
      <c r="O5" s="608"/>
      <c r="P5" s="608"/>
      <c r="Q5" s="593" t="s">
        <v>7</v>
      </c>
    </row>
    <row r="6" spans="1:17" s="306" customFormat="1" ht="20.100000000000001" customHeight="1">
      <c r="A6" s="599"/>
      <c r="B6" s="646" t="s">
        <v>91</v>
      </c>
      <c r="C6" s="646"/>
      <c r="D6" s="646" t="s">
        <v>92</v>
      </c>
      <c r="E6" s="646"/>
      <c r="F6" s="646" t="s">
        <v>93</v>
      </c>
      <c r="G6" s="646"/>
      <c r="H6" s="646" t="s">
        <v>94</v>
      </c>
      <c r="I6" s="646"/>
      <c r="J6" s="646" t="s">
        <v>95</v>
      </c>
      <c r="K6" s="646"/>
      <c r="L6" s="642" t="s">
        <v>332</v>
      </c>
      <c r="M6" s="642"/>
      <c r="N6" s="646" t="s">
        <v>24</v>
      </c>
      <c r="O6" s="646"/>
      <c r="P6" s="646"/>
      <c r="Q6" s="594"/>
    </row>
    <row r="7" spans="1:17" s="306" customFormat="1" ht="20.100000000000001" customHeight="1">
      <c r="A7" s="599"/>
      <c r="B7" s="270" t="s">
        <v>11</v>
      </c>
      <c r="C7" s="270" t="s">
        <v>12</v>
      </c>
      <c r="D7" s="270" t="s">
        <v>11</v>
      </c>
      <c r="E7" s="270" t="s">
        <v>12</v>
      </c>
      <c r="F7" s="270" t="s">
        <v>11</v>
      </c>
      <c r="G7" s="270" t="s">
        <v>12</v>
      </c>
      <c r="H7" s="270" t="s">
        <v>11</v>
      </c>
      <c r="I7" s="270" t="s">
        <v>12</v>
      </c>
      <c r="J7" s="270" t="s">
        <v>11</v>
      </c>
      <c r="K7" s="270" t="s">
        <v>12</v>
      </c>
      <c r="L7" s="270" t="s">
        <v>11</v>
      </c>
      <c r="M7" s="270" t="s">
        <v>12</v>
      </c>
      <c r="N7" s="132" t="s">
        <v>11</v>
      </c>
      <c r="O7" s="132" t="s">
        <v>12</v>
      </c>
      <c r="P7" s="307" t="s">
        <v>13</v>
      </c>
      <c r="Q7" s="594"/>
    </row>
    <row r="8" spans="1:17" s="306" customFormat="1" ht="20.100000000000001" customHeight="1" thickBot="1">
      <c r="A8" s="600"/>
      <c r="B8" s="308" t="s">
        <v>16</v>
      </c>
      <c r="C8" s="308" t="s">
        <v>17</v>
      </c>
      <c r="D8" s="308" t="s">
        <v>16</v>
      </c>
      <c r="E8" s="308" t="s">
        <v>17</v>
      </c>
      <c r="F8" s="308" t="s">
        <v>16</v>
      </c>
      <c r="G8" s="308" t="s">
        <v>17</v>
      </c>
      <c r="H8" s="308" t="s">
        <v>16</v>
      </c>
      <c r="I8" s="308" t="s">
        <v>17</v>
      </c>
      <c r="J8" s="308" t="s">
        <v>16</v>
      </c>
      <c r="K8" s="308" t="s">
        <v>17</v>
      </c>
      <c r="L8" s="308" t="s">
        <v>16</v>
      </c>
      <c r="M8" s="308" t="s">
        <v>17</v>
      </c>
      <c r="N8" s="308" t="s">
        <v>16</v>
      </c>
      <c r="O8" s="308" t="s">
        <v>17</v>
      </c>
      <c r="P8" s="308" t="s">
        <v>18</v>
      </c>
      <c r="Q8" s="595"/>
    </row>
    <row r="9" spans="1:17" s="306" customFormat="1" ht="20.100000000000001" customHeight="1" thickTop="1">
      <c r="A9" s="309" t="s">
        <v>35</v>
      </c>
      <c r="B9" s="310">
        <v>14</v>
      </c>
      <c r="C9" s="310">
        <v>27</v>
      </c>
      <c r="D9" s="310">
        <v>0</v>
      </c>
      <c r="E9" s="310">
        <v>1</v>
      </c>
      <c r="F9" s="310">
        <v>1</v>
      </c>
      <c r="G9" s="310">
        <v>0</v>
      </c>
      <c r="H9" s="310">
        <v>1</v>
      </c>
      <c r="I9" s="310">
        <v>2</v>
      </c>
      <c r="J9" s="310">
        <v>3</v>
      </c>
      <c r="K9" s="310">
        <v>3</v>
      </c>
      <c r="L9" s="310">
        <v>1</v>
      </c>
      <c r="M9" s="310">
        <v>0</v>
      </c>
      <c r="N9" s="311">
        <f t="shared" ref="N9:O19" si="0">SUM(L9,J9,H9,F9,D9,B9)</f>
        <v>20</v>
      </c>
      <c r="O9" s="311">
        <f t="shared" si="0"/>
        <v>33</v>
      </c>
      <c r="P9" s="311">
        <f t="shared" ref="P9:P19" si="1">SUM(N9:O9)</f>
        <v>53</v>
      </c>
      <c r="Q9" s="94" t="s">
        <v>36</v>
      </c>
    </row>
    <row r="10" spans="1:17" s="306" customFormat="1" ht="20.100000000000001" customHeight="1">
      <c r="A10" s="140" t="s">
        <v>39</v>
      </c>
      <c r="B10" s="312">
        <v>4</v>
      </c>
      <c r="C10" s="312">
        <v>4</v>
      </c>
      <c r="D10" s="312">
        <v>0</v>
      </c>
      <c r="E10" s="312">
        <v>0</v>
      </c>
      <c r="F10" s="312">
        <v>0</v>
      </c>
      <c r="G10" s="312">
        <v>1</v>
      </c>
      <c r="H10" s="312">
        <v>0</v>
      </c>
      <c r="I10" s="312">
        <v>1</v>
      </c>
      <c r="J10" s="312">
        <v>1</v>
      </c>
      <c r="K10" s="312">
        <v>1</v>
      </c>
      <c r="L10" s="312">
        <v>0</v>
      </c>
      <c r="M10" s="312">
        <v>0</v>
      </c>
      <c r="N10" s="312">
        <f t="shared" si="0"/>
        <v>5</v>
      </c>
      <c r="O10" s="312">
        <f t="shared" si="0"/>
        <v>7</v>
      </c>
      <c r="P10" s="312">
        <f t="shared" si="1"/>
        <v>12</v>
      </c>
      <c r="Q10" s="97" t="s">
        <v>40</v>
      </c>
    </row>
    <row r="11" spans="1:17" s="306" customFormat="1" ht="20.100000000000001" customHeight="1">
      <c r="A11" s="320" t="s">
        <v>43</v>
      </c>
      <c r="B11" s="312">
        <v>10</v>
      </c>
      <c r="C11" s="312">
        <v>25</v>
      </c>
      <c r="D11" s="312">
        <v>13</v>
      </c>
      <c r="E11" s="312">
        <v>16</v>
      </c>
      <c r="F11" s="312">
        <v>2</v>
      </c>
      <c r="G11" s="312">
        <v>3</v>
      </c>
      <c r="H11" s="312">
        <v>5</v>
      </c>
      <c r="I11" s="312">
        <v>7</v>
      </c>
      <c r="J11" s="312">
        <v>4</v>
      </c>
      <c r="K11" s="312">
        <v>12</v>
      </c>
      <c r="L11" s="312">
        <v>0</v>
      </c>
      <c r="M11" s="312">
        <v>2</v>
      </c>
      <c r="N11" s="312">
        <f t="shared" si="0"/>
        <v>34</v>
      </c>
      <c r="O11" s="312">
        <f t="shared" si="0"/>
        <v>65</v>
      </c>
      <c r="P11" s="312">
        <f t="shared" si="1"/>
        <v>99</v>
      </c>
      <c r="Q11" s="97" t="s">
        <v>20</v>
      </c>
    </row>
    <row r="12" spans="1:17" s="306" customFormat="1" ht="20.100000000000001" customHeight="1">
      <c r="A12" s="320" t="s">
        <v>46</v>
      </c>
      <c r="B12" s="312">
        <v>6</v>
      </c>
      <c r="C12" s="312">
        <v>0</v>
      </c>
      <c r="D12" s="312">
        <v>2</v>
      </c>
      <c r="E12" s="312">
        <v>4</v>
      </c>
      <c r="F12" s="312">
        <v>4</v>
      </c>
      <c r="G12" s="312">
        <v>1</v>
      </c>
      <c r="H12" s="312">
        <v>2</v>
      </c>
      <c r="I12" s="312">
        <v>1</v>
      </c>
      <c r="J12" s="312">
        <v>6</v>
      </c>
      <c r="K12" s="312">
        <v>17</v>
      </c>
      <c r="L12" s="312">
        <v>0</v>
      </c>
      <c r="M12" s="312">
        <v>0</v>
      </c>
      <c r="N12" s="312">
        <f t="shared" si="0"/>
        <v>20</v>
      </c>
      <c r="O12" s="312">
        <f t="shared" si="0"/>
        <v>23</v>
      </c>
      <c r="P12" s="312">
        <f t="shared" si="1"/>
        <v>43</v>
      </c>
      <c r="Q12" s="97" t="s">
        <v>47</v>
      </c>
    </row>
    <row r="13" spans="1:17" s="306" customFormat="1" ht="20.100000000000001" customHeight="1">
      <c r="A13" s="140" t="s">
        <v>58</v>
      </c>
      <c r="B13" s="313" t="s">
        <v>445</v>
      </c>
      <c r="C13" s="313" t="s">
        <v>445</v>
      </c>
      <c r="D13" s="313" t="s">
        <v>445</v>
      </c>
      <c r="E13" s="313" t="s">
        <v>445</v>
      </c>
      <c r="F13" s="313" t="s">
        <v>445</v>
      </c>
      <c r="G13" s="313" t="s">
        <v>445</v>
      </c>
      <c r="H13" s="313" t="s">
        <v>445</v>
      </c>
      <c r="I13" s="313" t="s">
        <v>445</v>
      </c>
      <c r="J13" s="313" t="s">
        <v>445</v>
      </c>
      <c r="K13" s="313" t="s">
        <v>445</v>
      </c>
      <c r="L13" s="313" t="s">
        <v>445</v>
      </c>
      <c r="M13" s="313" t="s">
        <v>445</v>
      </c>
      <c r="N13" s="313" t="s">
        <v>445</v>
      </c>
      <c r="O13" s="313" t="s">
        <v>445</v>
      </c>
      <c r="P13" s="313" t="s">
        <v>445</v>
      </c>
      <c r="Q13" s="97" t="s">
        <v>59</v>
      </c>
    </row>
    <row r="14" spans="1:17" s="306" customFormat="1" ht="20.100000000000001" customHeight="1">
      <c r="A14" s="140" t="s">
        <v>37</v>
      </c>
      <c r="B14" s="313">
        <v>4</v>
      </c>
      <c r="C14" s="313">
        <v>1</v>
      </c>
      <c r="D14" s="313">
        <v>0</v>
      </c>
      <c r="E14" s="313">
        <v>0</v>
      </c>
      <c r="F14" s="313">
        <v>2</v>
      </c>
      <c r="G14" s="313">
        <v>4</v>
      </c>
      <c r="H14" s="313">
        <v>0</v>
      </c>
      <c r="I14" s="313">
        <v>6</v>
      </c>
      <c r="J14" s="313">
        <v>6</v>
      </c>
      <c r="K14" s="313">
        <v>1</v>
      </c>
      <c r="L14" s="313">
        <v>0</v>
      </c>
      <c r="M14" s="313">
        <v>0</v>
      </c>
      <c r="N14" s="312">
        <f t="shared" si="0"/>
        <v>12</v>
      </c>
      <c r="O14" s="312">
        <f t="shared" si="0"/>
        <v>12</v>
      </c>
      <c r="P14" s="312">
        <f t="shared" si="1"/>
        <v>24</v>
      </c>
      <c r="Q14" s="97" t="s">
        <v>607</v>
      </c>
    </row>
    <row r="15" spans="1:17" s="306" customFormat="1" ht="20.100000000000001" customHeight="1">
      <c r="A15" s="142" t="s">
        <v>50</v>
      </c>
      <c r="B15" s="312">
        <v>4</v>
      </c>
      <c r="C15" s="312">
        <v>1</v>
      </c>
      <c r="D15" s="312">
        <v>4</v>
      </c>
      <c r="E15" s="312">
        <v>1</v>
      </c>
      <c r="F15" s="312">
        <v>3</v>
      </c>
      <c r="G15" s="312">
        <v>2</v>
      </c>
      <c r="H15" s="312">
        <v>2</v>
      </c>
      <c r="I15" s="312">
        <v>1</v>
      </c>
      <c r="J15" s="312">
        <v>8</v>
      </c>
      <c r="K15" s="312">
        <v>2</v>
      </c>
      <c r="L15" s="312">
        <v>0</v>
      </c>
      <c r="M15" s="312">
        <v>0</v>
      </c>
      <c r="N15" s="312">
        <f t="shared" si="0"/>
        <v>21</v>
      </c>
      <c r="O15" s="312">
        <f t="shared" si="0"/>
        <v>7</v>
      </c>
      <c r="P15" s="312">
        <f t="shared" si="1"/>
        <v>28</v>
      </c>
      <c r="Q15" s="97" t="s">
        <v>51</v>
      </c>
    </row>
    <row r="16" spans="1:17" s="306" customFormat="1" ht="20.100000000000001" customHeight="1">
      <c r="A16" s="142" t="s">
        <v>52</v>
      </c>
      <c r="B16" s="313">
        <v>15</v>
      </c>
      <c r="C16" s="313">
        <v>16</v>
      </c>
      <c r="D16" s="313">
        <v>2</v>
      </c>
      <c r="E16" s="313">
        <v>5</v>
      </c>
      <c r="F16" s="313">
        <v>1</v>
      </c>
      <c r="G16" s="313">
        <v>4</v>
      </c>
      <c r="H16" s="313">
        <v>7</v>
      </c>
      <c r="I16" s="313">
        <v>3</v>
      </c>
      <c r="J16" s="313">
        <v>3</v>
      </c>
      <c r="K16" s="313">
        <v>10</v>
      </c>
      <c r="L16" s="313">
        <v>1</v>
      </c>
      <c r="M16" s="313">
        <v>0</v>
      </c>
      <c r="N16" s="312">
        <f t="shared" si="0"/>
        <v>29</v>
      </c>
      <c r="O16" s="312">
        <f t="shared" si="0"/>
        <v>38</v>
      </c>
      <c r="P16" s="312">
        <f t="shared" si="1"/>
        <v>67</v>
      </c>
      <c r="Q16" s="97" t="s">
        <v>53</v>
      </c>
    </row>
    <row r="17" spans="1:17" s="306" customFormat="1" ht="20.100000000000001" customHeight="1">
      <c r="A17" s="140" t="s">
        <v>54</v>
      </c>
      <c r="B17" s="161">
        <v>5</v>
      </c>
      <c r="C17" s="161">
        <v>4</v>
      </c>
      <c r="D17" s="161">
        <v>4</v>
      </c>
      <c r="E17" s="161">
        <v>4</v>
      </c>
      <c r="F17" s="161">
        <v>0</v>
      </c>
      <c r="G17" s="161">
        <v>1</v>
      </c>
      <c r="H17" s="161">
        <v>0</v>
      </c>
      <c r="I17" s="161">
        <v>2</v>
      </c>
      <c r="J17" s="161">
        <v>2</v>
      </c>
      <c r="K17" s="161">
        <v>1</v>
      </c>
      <c r="L17" s="161">
        <v>0</v>
      </c>
      <c r="M17" s="161">
        <v>0</v>
      </c>
      <c r="N17" s="312">
        <f t="shared" si="0"/>
        <v>11</v>
      </c>
      <c r="O17" s="312">
        <f t="shared" si="0"/>
        <v>12</v>
      </c>
      <c r="P17" s="312">
        <f t="shared" si="1"/>
        <v>23</v>
      </c>
      <c r="Q17" s="97" t="s">
        <v>55</v>
      </c>
    </row>
    <row r="18" spans="1:17" s="306" customFormat="1" ht="20.100000000000001" customHeight="1">
      <c r="A18" s="140" t="s">
        <v>56</v>
      </c>
      <c r="B18" s="313" t="s">
        <v>445</v>
      </c>
      <c r="C18" s="313" t="s">
        <v>445</v>
      </c>
      <c r="D18" s="313" t="s">
        <v>445</v>
      </c>
      <c r="E18" s="313" t="s">
        <v>445</v>
      </c>
      <c r="F18" s="313" t="s">
        <v>445</v>
      </c>
      <c r="G18" s="313" t="s">
        <v>445</v>
      </c>
      <c r="H18" s="313" t="s">
        <v>445</v>
      </c>
      <c r="I18" s="313" t="s">
        <v>445</v>
      </c>
      <c r="J18" s="313" t="s">
        <v>445</v>
      </c>
      <c r="K18" s="313" t="s">
        <v>445</v>
      </c>
      <c r="L18" s="313" t="s">
        <v>445</v>
      </c>
      <c r="M18" s="313" t="s">
        <v>445</v>
      </c>
      <c r="N18" s="312" t="s">
        <v>445</v>
      </c>
      <c r="O18" s="312" t="s">
        <v>445</v>
      </c>
      <c r="P18" s="312" t="s">
        <v>445</v>
      </c>
      <c r="Q18" s="97" t="s">
        <v>57</v>
      </c>
    </row>
    <row r="19" spans="1:17" s="306" customFormat="1" ht="20.100000000000001" customHeight="1" thickBot="1">
      <c r="A19" s="314" t="s">
        <v>61</v>
      </c>
      <c r="B19" s="315">
        <v>7</v>
      </c>
      <c r="C19" s="315">
        <v>2</v>
      </c>
      <c r="D19" s="315">
        <v>0</v>
      </c>
      <c r="E19" s="315">
        <v>0</v>
      </c>
      <c r="F19" s="315">
        <v>0</v>
      </c>
      <c r="G19" s="315">
        <v>3</v>
      </c>
      <c r="H19" s="315">
        <v>0</v>
      </c>
      <c r="I19" s="315">
        <v>7</v>
      </c>
      <c r="J19" s="315">
        <v>3</v>
      </c>
      <c r="K19" s="315">
        <v>3</v>
      </c>
      <c r="L19" s="315">
        <v>1</v>
      </c>
      <c r="M19" s="315">
        <v>0</v>
      </c>
      <c r="N19" s="316">
        <f t="shared" si="0"/>
        <v>11</v>
      </c>
      <c r="O19" s="316">
        <f t="shared" si="0"/>
        <v>15</v>
      </c>
      <c r="P19" s="316">
        <f t="shared" si="1"/>
        <v>26</v>
      </c>
      <c r="Q19" s="146" t="s">
        <v>62</v>
      </c>
    </row>
    <row r="20" spans="1:17" s="306" customFormat="1" ht="20.100000000000001" customHeight="1" thickTop="1" thickBot="1">
      <c r="A20" s="147" t="s">
        <v>23</v>
      </c>
      <c r="B20" s="278">
        <f>SUM(B9:B19)</f>
        <v>69</v>
      </c>
      <c r="C20" s="278">
        <f t="shared" ref="C20:P20" si="2">SUM(C9:C19)</f>
        <v>80</v>
      </c>
      <c r="D20" s="278">
        <f t="shared" si="2"/>
        <v>25</v>
      </c>
      <c r="E20" s="278">
        <f t="shared" si="2"/>
        <v>31</v>
      </c>
      <c r="F20" s="278">
        <f t="shared" si="2"/>
        <v>13</v>
      </c>
      <c r="G20" s="278">
        <f t="shared" si="2"/>
        <v>19</v>
      </c>
      <c r="H20" s="278">
        <f t="shared" si="2"/>
        <v>17</v>
      </c>
      <c r="I20" s="278">
        <f t="shared" si="2"/>
        <v>30</v>
      </c>
      <c r="J20" s="278">
        <f t="shared" si="2"/>
        <v>36</v>
      </c>
      <c r="K20" s="278">
        <f t="shared" si="2"/>
        <v>50</v>
      </c>
      <c r="L20" s="278">
        <f t="shared" si="2"/>
        <v>3</v>
      </c>
      <c r="M20" s="278">
        <f t="shared" si="2"/>
        <v>2</v>
      </c>
      <c r="N20" s="278">
        <f t="shared" si="2"/>
        <v>163</v>
      </c>
      <c r="O20" s="278">
        <f t="shared" si="2"/>
        <v>212</v>
      </c>
      <c r="P20" s="278">
        <f t="shared" si="2"/>
        <v>375</v>
      </c>
      <c r="Q20" s="152" t="s">
        <v>24</v>
      </c>
    </row>
    <row r="21" spans="1:17" ht="13.8" hidden="1" thickTop="1">
      <c r="A21" s="317"/>
      <c r="B21" s="317"/>
      <c r="C21" s="317"/>
      <c r="D21" s="317"/>
      <c r="E21" s="317"/>
      <c r="F21" s="317"/>
      <c r="G21" s="317"/>
      <c r="H21" s="317"/>
      <c r="I21" s="317"/>
      <c r="J21" s="317"/>
      <c r="K21" s="317"/>
      <c r="L21" s="317"/>
      <c r="M21" s="317"/>
      <c r="N21" s="317"/>
      <c r="O21" s="318"/>
      <c r="P21" s="317"/>
    </row>
    <row r="22" spans="1:17" ht="13.8" hidden="1" thickTop="1">
      <c r="A22" s="317"/>
      <c r="B22" s="317"/>
      <c r="C22" s="317"/>
      <c r="D22" s="317"/>
      <c r="E22" s="317"/>
      <c r="F22" s="317"/>
      <c r="G22" s="317"/>
      <c r="H22" s="317"/>
      <c r="I22" s="317"/>
      <c r="J22" s="317"/>
      <c r="K22" s="317"/>
      <c r="L22" s="317"/>
      <c r="M22" s="317"/>
      <c r="N22" s="317"/>
      <c r="O22" s="318"/>
      <c r="P22" s="317"/>
    </row>
    <row r="23" spans="1:17" ht="13.8" hidden="1" thickTop="1">
      <c r="A23" s="317"/>
      <c r="B23" s="317"/>
      <c r="C23" s="317"/>
      <c r="D23" s="317"/>
      <c r="E23" s="317"/>
      <c r="F23" s="317"/>
      <c r="G23" s="317"/>
      <c r="H23" s="317"/>
      <c r="I23" s="317"/>
      <c r="J23" s="317"/>
      <c r="K23" s="317"/>
      <c r="L23" s="317"/>
      <c r="M23" s="317"/>
      <c r="N23" s="317"/>
      <c r="O23" s="318"/>
      <c r="P23" s="317"/>
    </row>
    <row r="24" spans="1:17" ht="13.8" hidden="1" thickTop="1"/>
    <row r="25" spans="1:17" ht="13.8" hidden="1" thickTop="1"/>
    <row r="26" spans="1:17" ht="13.8" hidden="1" thickTop="1"/>
    <row r="27" spans="1:17" ht="13.8" hidden="1" thickTop="1"/>
    <row r="28" spans="1:17" ht="13.8" hidden="1" thickTop="1"/>
    <row r="29" spans="1:17" ht="13.8" thickTop="1"/>
  </sheetData>
  <mergeCells count="19">
    <mergeCell ref="L6:M6"/>
    <mergeCell ref="N6:P6"/>
    <mergeCell ref="A2:Q2"/>
    <mergeCell ref="A3:Q3"/>
    <mergeCell ref="P4:Q4"/>
    <mergeCell ref="A5:A8"/>
    <mergeCell ref="B5:C5"/>
    <mergeCell ref="D5:E5"/>
    <mergeCell ref="F5:G5"/>
    <mergeCell ref="H5:I5"/>
    <mergeCell ref="J5:K5"/>
    <mergeCell ref="L5:M5"/>
    <mergeCell ref="N5:P5"/>
    <mergeCell ref="Q5:Q8"/>
    <mergeCell ref="B6:C6"/>
    <mergeCell ref="D6:E6"/>
    <mergeCell ref="F6:G6"/>
    <mergeCell ref="H6:I6"/>
    <mergeCell ref="J6:K6"/>
  </mergeCells>
  <printOptions horizontalCentered="1"/>
  <pageMargins left="1" right="1" top="1.5" bottom="1" header="1.5" footer="1"/>
  <pageSetup paperSize="9" scale="8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R17"/>
  <sheetViews>
    <sheetView rightToLeft="1" view="pageBreakPreview" zoomScale="80" zoomScaleNormal="80" zoomScaleSheetLayoutView="80" workbookViewId="0">
      <selection activeCell="A2" sqref="A2:Q2"/>
    </sheetView>
  </sheetViews>
  <sheetFormatPr defaultRowHeight="13.2"/>
  <cols>
    <col min="1" max="1" width="17.6640625" customWidth="1"/>
    <col min="2" max="12" width="7.44140625" customWidth="1"/>
    <col min="13" max="13" width="9.44140625" customWidth="1"/>
    <col min="14" max="16" width="7.44140625" customWidth="1"/>
    <col min="17" max="17" width="24.109375" customWidth="1"/>
  </cols>
  <sheetData>
    <row r="1" spans="1:18" ht="26.25" customHeight="1">
      <c r="A1" s="748" t="s">
        <v>672</v>
      </c>
      <c r="B1" s="748"/>
      <c r="C1" s="748"/>
      <c r="D1" s="748"/>
      <c r="E1" s="748"/>
      <c r="F1" s="748"/>
      <c r="G1" s="748"/>
      <c r="H1" s="748"/>
      <c r="I1" s="748"/>
      <c r="J1" s="748"/>
      <c r="K1" s="748"/>
      <c r="L1" s="748"/>
      <c r="M1" s="748"/>
      <c r="N1" s="748"/>
      <c r="O1" s="748"/>
      <c r="P1" s="748"/>
      <c r="Q1" s="748"/>
      <c r="R1" s="244"/>
    </row>
    <row r="2" spans="1:18" ht="26.25" customHeight="1">
      <c r="A2" s="749" t="s">
        <v>673</v>
      </c>
      <c r="B2" s="749"/>
      <c r="C2" s="749"/>
      <c r="D2" s="749"/>
      <c r="E2" s="749"/>
      <c r="F2" s="749"/>
      <c r="G2" s="749"/>
      <c r="H2" s="749"/>
      <c r="I2" s="749"/>
      <c r="J2" s="749"/>
      <c r="K2" s="749"/>
      <c r="L2" s="749"/>
      <c r="M2" s="749"/>
      <c r="N2" s="749"/>
      <c r="O2" s="749"/>
      <c r="P2" s="749"/>
      <c r="Q2" s="749"/>
      <c r="R2" s="76"/>
    </row>
    <row r="3" spans="1:18" ht="26.25" customHeight="1" thickBot="1">
      <c r="A3" s="750" t="s">
        <v>573</v>
      </c>
      <c r="B3" s="750"/>
      <c r="C3" s="750"/>
      <c r="D3" s="750"/>
      <c r="E3" s="750"/>
      <c r="F3" s="750"/>
      <c r="G3" s="750"/>
      <c r="H3" s="750"/>
      <c r="I3" s="750"/>
      <c r="J3" s="750"/>
      <c r="K3" s="750"/>
      <c r="L3" s="750"/>
      <c r="M3" s="750"/>
      <c r="N3" s="750"/>
      <c r="O3" s="750"/>
      <c r="P3" s="750"/>
      <c r="Q3" s="534" t="s">
        <v>574</v>
      </c>
      <c r="R3" s="76"/>
    </row>
    <row r="4" spans="1:18" ht="24.75" customHeight="1" thickTop="1">
      <c r="A4" s="751" t="s">
        <v>437</v>
      </c>
      <c r="B4" s="753" t="s">
        <v>86</v>
      </c>
      <c r="C4" s="753"/>
      <c r="D4" s="754" t="s">
        <v>87</v>
      </c>
      <c r="E4" s="754"/>
      <c r="F4" s="754" t="s">
        <v>88</v>
      </c>
      <c r="G4" s="754"/>
      <c r="H4" s="754" t="s">
        <v>89</v>
      </c>
      <c r="I4" s="754"/>
      <c r="J4" s="754" t="s">
        <v>90</v>
      </c>
      <c r="K4" s="754"/>
      <c r="L4" s="754" t="s">
        <v>114</v>
      </c>
      <c r="M4" s="754"/>
      <c r="N4" s="754" t="s">
        <v>31</v>
      </c>
      <c r="O4" s="754"/>
      <c r="P4" s="754"/>
      <c r="Q4" s="755" t="s">
        <v>438</v>
      </c>
    </row>
    <row r="5" spans="1:18" ht="29.25" customHeight="1">
      <c r="A5" s="748"/>
      <c r="B5" s="746" t="s">
        <v>91</v>
      </c>
      <c r="C5" s="746"/>
      <c r="D5" s="746" t="s">
        <v>92</v>
      </c>
      <c r="E5" s="746"/>
      <c r="F5" s="746" t="s">
        <v>93</v>
      </c>
      <c r="G5" s="746"/>
      <c r="H5" s="746" t="s">
        <v>94</v>
      </c>
      <c r="I5" s="746"/>
      <c r="J5" s="746" t="s">
        <v>95</v>
      </c>
      <c r="K5" s="746"/>
      <c r="L5" s="746" t="s">
        <v>332</v>
      </c>
      <c r="M5" s="746"/>
      <c r="N5" s="747" t="s">
        <v>32</v>
      </c>
      <c r="O5" s="747"/>
      <c r="P5" s="747"/>
      <c r="Q5" s="756"/>
    </row>
    <row r="6" spans="1:18" ht="25.5" customHeight="1">
      <c r="A6" s="748"/>
      <c r="B6" s="6" t="s">
        <v>11</v>
      </c>
      <c r="C6" s="6" t="s">
        <v>12</v>
      </c>
      <c r="D6" s="6" t="s">
        <v>11</v>
      </c>
      <c r="E6" s="6" t="s">
        <v>12</v>
      </c>
      <c r="F6" s="6" t="s">
        <v>11</v>
      </c>
      <c r="G6" s="6" t="s">
        <v>12</v>
      </c>
      <c r="H6" s="6" t="s">
        <v>11</v>
      </c>
      <c r="I6" s="6" t="s">
        <v>12</v>
      </c>
      <c r="J6" s="6" t="s">
        <v>11</v>
      </c>
      <c r="K6" s="6" t="s">
        <v>12</v>
      </c>
      <c r="L6" s="6" t="s">
        <v>11</v>
      </c>
      <c r="M6" s="6" t="s">
        <v>12</v>
      </c>
      <c r="N6" s="6" t="s">
        <v>11</v>
      </c>
      <c r="O6" s="6" t="s">
        <v>12</v>
      </c>
      <c r="P6" s="264" t="s">
        <v>314</v>
      </c>
      <c r="Q6" s="756"/>
    </row>
    <row r="7" spans="1:18" ht="25.5" customHeight="1" thickBot="1">
      <c r="A7" s="752"/>
      <c r="B7" s="214" t="s">
        <v>16</v>
      </c>
      <c r="C7" s="214" t="s">
        <v>17</v>
      </c>
      <c r="D7" s="214" t="s">
        <v>16</v>
      </c>
      <c r="E7" s="214" t="s">
        <v>17</v>
      </c>
      <c r="F7" s="214" t="s">
        <v>16</v>
      </c>
      <c r="G7" s="214" t="s">
        <v>17</v>
      </c>
      <c r="H7" s="214" t="s">
        <v>16</v>
      </c>
      <c r="I7" s="214" t="s">
        <v>17</v>
      </c>
      <c r="J7" s="214" t="s">
        <v>16</v>
      </c>
      <c r="K7" s="214" t="s">
        <v>17</v>
      </c>
      <c r="L7" s="214" t="s">
        <v>16</v>
      </c>
      <c r="M7" s="214" t="s">
        <v>17</v>
      </c>
      <c r="N7" s="214" t="s">
        <v>16</v>
      </c>
      <c r="O7" s="214" t="s">
        <v>17</v>
      </c>
      <c r="P7" s="263" t="s">
        <v>18</v>
      </c>
      <c r="Q7" s="757"/>
    </row>
    <row r="8" spans="1:18" ht="33.75" customHeight="1" thickTop="1">
      <c r="A8" s="246" t="s">
        <v>329</v>
      </c>
      <c r="B8" s="241">
        <v>0</v>
      </c>
      <c r="C8" s="241">
        <v>0</v>
      </c>
      <c r="D8" s="241">
        <v>0</v>
      </c>
      <c r="E8" s="241">
        <v>0</v>
      </c>
      <c r="F8" s="241">
        <v>0</v>
      </c>
      <c r="G8" s="241">
        <v>1</v>
      </c>
      <c r="H8" s="241">
        <v>3</v>
      </c>
      <c r="I8" s="241">
        <v>3</v>
      </c>
      <c r="J8" s="241">
        <v>11</v>
      </c>
      <c r="K8" s="241">
        <v>12</v>
      </c>
      <c r="L8" s="241">
        <v>0</v>
      </c>
      <c r="M8" s="241">
        <v>0</v>
      </c>
      <c r="N8" s="241">
        <f>L8+J8+H8+F8+D8+B8</f>
        <v>14</v>
      </c>
      <c r="O8" s="241">
        <f>M8+K8+I8+G8+E8+C8</f>
        <v>16</v>
      </c>
      <c r="P8" s="241">
        <f>O8+N8</f>
        <v>30</v>
      </c>
      <c r="Q8" s="267" t="s">
        <v>333</v>
      </c>
    </row>
    <row r="9" spans="1:18" ht="45.75" customHeight="1">
      <c r="A9" s="247" t="s">
        <v>108</v>
      </c>
      <c r="B9" s="241">
        <v>0</v>
      </c>
      <c r="C9" s="241">
        <v>0</v>
      </c>
      <c r="D9" s="241">
        <v>0</v>
      </c>
      <c r="E9" s="241">
        <v>0</v>
      </c>
      <c r="F9" s="241">
        <v>0</v>
      </c>
      <c r="G9" s="241">
        <v>1</v>
      </c>
      <c r="H9" s="241">
        <v>0</v>
      </c>
      <c r="I9" s="241">
        <v>0</v>
      </c>
      <c r="J9" s="241">
        <v>12</v>
      </c>
      <c r="K9" s="241">
        <v>11</v>
      </c>
      <c r="L9" s="241">
        <v>2</v>
      </c>
      <c r="M9" s="241">
        <v>2</v>
      </c>
      <c r="N9" s="241">
        <f t="shared" ref="N9:N16" si="0">L9+J9+H9+F9+D9+B9</f>
        <v>14</v>
      </c>
      <c r="O9" s="241">
        <f t="shared" ref="O9:O16" si="1">M9+K9+I9+G9+E9+C9</f>
        <v>14</v>
      </c>
      <c r="P9" s="241">
        <f t="shared" ref="P9:P16" si="2">O9+N9</f>
        <v>28</v>
      </c>
      <c r="Q9" s="266" t="s">
        <v>334</v>
      </c>
    </row>
    <row r="10" spans="1:18" ht="28.5" customHeight="1">
      <c r="A10" s="247" t="s">
        <v>434</v>
      </c>
      <c r="B10" s="241">
        <v>0</v>
      </c>
      <c r="C10" s="241">
        <v>0</v>
      </c>
      <c r="D10" s="241">
        <v>0</v>
      </c>
      <c r="E10" s="241">
        <v>0</v>
      </c>
      <c r="F10" s="241">
        <v>0</v>
      </c>
      <c r="G10" s="241">
        <v>3</v>
      </c>
      <c r="H10" s="241">
        <v>7</v>
      </c>
      <c r="I10" s="241">
        <v>15</v>
      </c>
      <c r="J10" s="241">
        <v>5</v>
      </c>
      <c r="K10" s="241">
        <v>9</v>
      </c>
      <c r="L10" s="241">
        <v>0</v>
      </c>
      <c r="M10" s="241">
        <v>0</v>
      </c>
      <c r="N10" s="241">
        <f t="shared" si="0"/>
        <v>12</v>
      </c>
      <c r="O10" s="241">
        <f t="shared" si="1"/>
        <v>27</v>
      </c>
      <c r="P10" s="241">
        <f t="shared" si="2"/>
        <v>39</v>
      </c>
      <c r="Q10" s="266" t="s">
        <v>439</v>
      </c>
    </row>
    <row r="11" spans="1:18" ht="30.75" customHeight="1">
      <c r="A11" s="247" t="s">
        <v>109</v>
      </c>
      <c r="B11" s="241">
        <v>0</v>
      </c>
      <c r="C11" s="241">
        <v>2</v>
      </c>
      <c r="D11" s="241">
        <v>0</v>
      </c>
      <c r="E11" s="241">
        <v>0</v>
      </c>
      <c r="F11" s="241">
        <v>0</v>
      </c>
      <c r="G11" s="241">
        <v>0</v>
      </c>
      <c r="H11" s="241">
        <v>1</v>
      </c>
      <c r="I11" s="241">
        <v>4</v>
      </c>
      <c r="J11" s="241">
        <v>0</v>
      </c>
      <c r="K11" s="241">
        <v>0</v>
      </c>
      <c r="L11" s="241">
        <v>0</v>
      </c>
      <c r="M11" s="241">
        <v>0</v>
      </c>
      <c r="N11" s="241">
        <f t="shared" si="0"/>
        <v>1</v>
      </c>
      <c r="O11" s="241">
        <f t="shared" si="1"/>
        <v>6</v>
      </c>
      <c r="P11" s="241">
        <f t="shared" si="2"/>
        <v>7</v>
      </c>
      <c r="Q11" s="189" t="s">
        <v>720</v>
      </c>
    </row>
    <row r="12" spans="1:18" ht="30.75" customHeight="1">
      <c r="A12" s="247" t="s">
        <v>435</v>
      </c>
      <c r="B12" s="241">
        <v>10</v>
      </c>
      <c r="C12" s="241">
        <v>17</v>
      </c>
      <c r="D12" s="241">
        <v>1</v>
      </c>
      <c r="E12" s="241">
        <v>9</v>
      </c>
      <c r="F12" s="241">
        <v>3</v>
      </c>
      <c r="G12" s="241">
        <v>2</v>
      </c>
      <c r="H12" s="241">
        <v>2</v>
      </c>
      <c r="I12" s="241">
        <v>1</v>
      </c>
      <c r="J12" s="241">
        <v>2</v>
      </c>
      <c r="K12" s="241">
        <v>4</v>
      </c>
      <c r="L12" s="241">
        <v>0</v>
      </c>
      <c r="M12" s="241">
        <v>0</v>
      </c>
      <c r="N12" s="241">
        <f t="shared" si="0"/>
        <v>18</v>
      </c>
      <c r="O12" s="241">
        <f t="shared" si="1"/>
        <v>33</v>
      </c>
      <c r="P12" s="241">
        <f t="shared" si="2"/>
        <v>51</v>
      </c>
      <c r="Q12" s="189" t="s">
        <v>440</v>
      </c>
    </row>
    <row r="13" spans="1:18" ht="30.75" customHeight="1">
      <c r="A13" s="247" t="s">
        <v>436</v>
      </c>
      <c r="B13" s="241">
        <v>25</v>
      </c>
      <c r="C13" s="241">
        <v>18</v>
      </c>
      <c r="D13" s="241">
        <v>11</v>
      </c>
      <c r="E13" s="241">
        <v>4</v>
      </c>
      <c r="F13" s="241">
        <v>3</v>
      </c>
      <c r="G13" s="241">
        <v>1</v>
      </c>
      <c r="H13" s="241">
        <v>3</v>
      </c>
      <c r="I13" s="241">
        <v>0</v>
      </c>
      <c r="J13" s="241">
        <v>1</v>
      </c>
      <c r="K13" s="241">
        <v>0</v>
      </c>
      <c r="L13" s="241">
        <v>1</v>
      </c>
      <c r="M13" s="241">
        <v>0</v>
      </c>
      <c r="N13" s="241">
        <f t="shared" si="0"/>
        <v>44</v>
      </c>
      <c r="O13" s="241">
        <f t="shared" si="1"/>
        <v>23</v>
      </c>
      <c r="P13" s="241">
        <f t="shared" si="2"/>
        <v>67</v>
      </c>
      <c r="Q13" s="189" t="s">
        <v>719</v>
      </c>
    </row>
    <row r="14" spans="1:18" ht="43.5" customHeight="1">
      <c r="A14" s="247" t="s">
        <v>110</v>
      </c>
      <c r="B14" s="236">
        <v>6</v>
      </c>
      <c r="C14" s="236">
        <v>7</v>
      </c>
      <c r="D14" s="236">
        <v>0</v>
      </c>
      <c r="E14" s="236">
        <v>4</v>
      </c>
      <c r="F14" s="236">
        <v>5</v>
      </c>
      <c r="G14" s="236">
        <v>11</v>
      </c>
      <c r="H14" s="236">
        <v>1</v>
      </c>
      <c r="I14" s="236">
        <v>4</v>
      </c>
      <c r="J14" s="236">
        <v>3</v>
      </c>
      <c r="K14" s="236">
        <v>8</v>
      </c>
      <c r="L14" s="236">
        <v>0</v>
      </c>
      <c r="M14" s="236">
        <v>0</v>
      </c>
      <c r="N14" s="236">
        <f t="shared" si="0"/>
        <v>15</v>
      </c>
      <c r="O14" s="236">
        <f t="shared" si="1"/>
        <v>34</v>
      </c>
      <c r="P14" s="236">
        <f t="shared" si="2"/>
        <v>49</v>
      </c>
      <c r="Q14" s="266" t="s">
        <v>335</v>
      </c>
    </row>
    <row r="15" spans="1:18" ht="30.75" customHeight="1" thickBot="1">
      <c r="A15" s="247" t="s">
        <v>111</v>
      </c>
      <c r="B15" s="236">
        <v>28</v>
      </c>
      <c r="C15" s="236">
        <v>36</v>
      </c>
      <c r="D15" s="236">
        <v>13</v>
      </c>
      <c r="E15" s="236">
        <v>14</v>
      </c>
      <c r="F15" s="236">
        <v>2</v>
      </c>
      <c r="G15" s="236">
        <v>0</v>
      </c>
      <c r="H15" s="236">
        <v>0</v>
      </c>
      <c r="I15" s="236">
        <v>3</v>
      </c>
      <c r="J15" s="236">
        <v>2</v>
      </c>
      <c r="K15" s="236">
        <v>6</v>
      </c>
      <c r="L15" s="236">
        <v>0</v>
      </c>
      <c r="M15" s="236">
        <v>0</v>
      </c>
      <c r="N15" s="236">
        <f t="shared" si="0"/>
        <v>45</v>
      </c>
      <c r="O15" s="236">
        <f t="shared" si="1"/>
        <v>59</v>
      </c>
      <c r="P15" s="236">
        <f t="shared" si="2"/>
        <v>104</v>
      </c>
      <c r="Q15" s="189" t="s">
        <v>721</v>
      </c>
    </row>
    <row r="16" spans="1:18" ht="30.75" customHeight="1" thickTop="1" thickBot="1">
      <c r="A16" s="250" t="s">
        <v>23</v>
      </c>
      <c r="B16" s="251">
        <f t="shared" ref="B16:M16" si="3">SUM(B8:B15)</f>
        <v>69</v>
      </c>
      <c r="C16" s="251">
        <f t="shared" si="3"/>
        <v>80</v>
      </c>
      <c r="D16" s="251">
        <f t="shared" si="3"/>
        <v>25</v>
      </c>
      <c r="E16" s="251">
        <f t="shared" si="3"/>
        <v>31</v>
      </c>
      <c r="F16" s="251">
        <f t="shared" si="3"/>
        <v>13</v>
      </c>
      <c r="G16" s="251">
        <f t="shared" si="3"/>
        <v>19</v>
      </c>
      <c r="H16" s="251">
        <f t="shared" si="3"/>
        <v>17</v>
      </c>
      <c r="I16" s="251">
        <f t="shared" si="3"/>
        <v>30</v>
      </c>
      <c r="J16" s="251">
        <f t="shared" si="3"/>
        <v>36</v>
      </c>
      <c r="K16" s="251">
        <f t="shared" si="3"/>
        <v>50</v>
      </c>
      <c r="L16" s="251">
        <f t="shared" si="3"/>
        <v>3</v>
      </c>
      <c r="M16" s="251">
        <f t="shared" si="3"/>
        <v>2</v>
      </c>
      <c r="N16" s="251">
        <f t="shared" si="0"/>
        <v>163</v>
      </c>
      <c r="O16" s="251">
        <f t="shared" si="1"/>
        <v>212</v>
      </c>
      <c r="P16" s="251">
        <f t="shared" si="2"/>
        <v>375</v>
      </c>
      <c r="Q16" s="252" t="s">
        <v>24</v>
      </c>
    </row>
    <row r="17" ht="13.8" thickTop="1"/>
  </sheetData>
  <mergeCells count="19">
    <mergeCell ref="B5:C5"/>
    <mergeCell ref="D5:E5"/>
    <mergeCell ref="F5:G5"/>
    <mergeCell ref="H5:I5"/>
    <mergeCell ref="J5:K5"/>
    <mergeCell ref="L5:M5"/>
    <mergeCell ref="N5:P5"/>
    <mergeCell ref="A1:Q1"/>
    <mergeCell ref="A2:Q2"/>
    <mergeCell ref="A3:P3"/>
    <mergeCell ref="A4:A7"/>
    <mergeCell ref="B4:C4"/>
    <mergeCell ref="D4:E4"/>
    <mergeCell ref="F4:G4"/>
    <mergeCell ref="H4:I4"/>
    <mergeCell ref="J4:K4"/>
    <mergeCell ref="L4:M4"/>
    <mergeCell ref="N4:P4"/>
    <mergeCell ref="Q4:Q7"/>
  </mergeCells>
  <printOptions horizontalCentered="1"/>
  <pageMargins left="1" right="1" top="1.5" bottom="1" header="1.5" footer="1"/>
  <pageSetup paperSize="9" scale="8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18"/>
  <sheetViews>
    <sheetView rightToLeft="1" view="pageBreakPreview" zoomScale="80" zoomScaleNormal="80" zoomScaleSheetLayoutView="80" workbookViewId="0">
      <selection activeCell="R6" sqref="R6"/>
    </sheetView>
  </sheetViews>
  <sheetFormatPr defaultRowHeight="13.2"/>
  <cols>
    <col min="1" max="1" width="12.109375" customWidth="1"/>
    <col min="2" max="12" width="11.33203125" customWidth="1"/>
    <col min="13" max="13" width="12.88671875" hidden="1" customWidth="1"/>
    <col min="14" max="14" width="16.6640625" customWidth="1"/>
  </cols>
  <sheetData>
    <row r="1" spans="1:14" s="1" customFormat="1" ht="29.25" customHeight="1">
      <c r="A1" s="761" t="s">
        <v>622</v>
      </c>
      <c r="B1" s="761"/>
      <c r="C1" s="761"/>
      <c r="D1" s="761"/>
      <c r="E1" s="761"/>
      <c r="F1" s="761"/>
      <c r="G1" s="761"/>
      <c r="H1" s="761"/>
      <c r="I1" s="761"/>
      <c r="J1" s="761"/>
      <c r="K1" s="761"/>
      <c r="L1" s="761"/>
      <c r="M1" s="761"/>
      <c r="N1" s="761"/>
    </row>
    <row r="2" spans="1:14" s="1" customFormat="1" ht="45.75" customHeight="1">
      <c r="A2" s="762" t="s">
        <v>703</v>
      </c>
      <c r="B2" s="762"/>
      <c r="C2" s="762"/>
      <c r="D2" s="762"/>
      <c r="E2" s="762"/>
      <c r="F2" s="762"/>
      <c r="G2" s="762"/>
      <c r="H2" s="762"/>
      <c r="I2" s="762"/>
      <c r="J2" s="762"/>
      <c r="K2" s="762"/>
      <c r="L2" s="762"/>
      <c r="M2" s="762"/>
      <c r="N2" s="762"/>
    </row>
    <row r="3" spans="1:14" s="1" customFormat="1" ht="28.5" customHeight="1" thickBot="1">
      <c r="A3" s="763" t="s">
        <v>251</v>
      </c>
      <c r="B3" s="763"/>
      <c r="C3" s="535"/>
      <c r="D3" s="535"/>
      <c r="E3" s="535"/>
      <c r="F3" s="535"/>
      <c r="G3" s="535"/>
      <c r="H3" s="535"/>
      <c r="I3" s="535"/>
      <c r="J3" s="535"/>
      <c r="K3" s="535"/>
      <c r="L3" s="539"/>
      <c r="M3" s="506"/>
      <c r="N3" s="540" t="s">
        <v>575</v>
      </c>
    </row>
    <row r="4" spans="1:14" ht="20.100000000000001" customHeight="1" thickTop="1">
      <c r="A4" s="758" t="s">
        <v>1</v>
      </c>
      <c r="B4" s="764" t="s">
        <v>2</v>
      </c>
      <c r="C4" s="764" t="s">
        <v>3</v>
      </c>
      <c r="D4" s="764" t="s">
        <v>4</v>
      </c>
      <c r="E4" s="764"/>
      <c r="F4" s="764"/>
      <c r="G4" s="764" t="s">
        <v>5</v>
      </c>
      <c r="H4" s="764"/>
      <c r="I4" s="764"/>
      <c r="J4" s="764" t="s">
        <v>6</v>
      </c>
      <c r="K4" s="764"/>
      <c r="L4" s="764"/>
      <c r="M4" s="188"/>
      <c r="N4" s="758" t="s">
        <v>7</v>
      </c>
    </row>
    <row r="5" spans="1:14" ht="20.100000000000001" customHeight="1">
      <c r="A5" s="759"/>
      <c r="B5" s="765"/>
      <c r="C5" s="765"/>
      <c r="D5" s="766" t="s">
        <v>252</v>
      </c>
      <c r="E5" s="766"/>
      <c r="F5" s="766"/>
      <c r="G5" s="766" t="s">
        <v>253</v>
      </c>
      <c r="H5" s="766"/>
      <c r="I5" s="766"/>
      <c r="J5" s="766" t="s">
        <v>10</v>
      </c>
      <c r="K5" s="766"/>
      <c r="L5" s="766"/>
      <c r="M5" s="189"/>
      <c r="N5" s="759"/>
    </row>
    <row r="6" spans="1:14" ht="23.25" customHeight="1">
      <c r="A6" s="759"/>
      <c r="B6" s="767" t="s">
        <v>14</v>
      </c>
      <c r="C6" s="765" t="s">
        <v>15</v>
      </c>
      <c r="D6" s="185" t="s">
        <v>11</v>
      </c>
      <c r="E6" s="185" t="s">
        <v>12</v>
      </c>
      <c r="F6" s="184" t="s">
        <v>13</v>
      </c>
      <c r="G6" s="185" t="s">
        <v>11</v>
      </c>
      <c r="H6" s="185" t="s">
        <v>12</v>
      </c>
      <c r="I6" s="184" t="s">
        <v>13</v>
      </c>
      <c r="J6" s="185" t="s">
        <v>11</v>
      </c>
      <c r="K6" s="185" t="s">
        <v>12</v>
      </c>
      <c r="L6" s="184" t="s">
        <v>13</v>
      </c>
      <c r="M6" s="190"/>
      <c r="N6" s="759"/>
    </row>
    <row r="7" spans="1:14" ht="20.25" customHeight="1" thickBot="1">
      <c r="A7" s="760"/>
      <c r="B7" s="760"/>
      <c r="C7" s="768"/>
      <c r="D7" s="191" t="s">
        <v>16</v>
      </c>
      <c r="E7" s="191" t="s">
        <v>17</v>
      </c>
      <c r="F7" s="192" t="s">
        <v>147</v>
      </c>
      <c r="G7" s="191" t="s">
        <v>16</v>
      </c>
      <c r="H7" s="191" t="s">
        <v>17</v>
      </c>
      <c r="I7" s="192" t="s">
        <v>147</v>
      </c>
      <c r="J7" s="191" t="s">
        <v>16</v>
      </c>
      <c r="K7" s="191" t="s">
        <v>17</v>
      </c>
      <c r="L7" s="192" t="s">
        <v>147</v>
      </c>
      <c r="M7" s="193"/>
      <c r="N7" s="760"/>
    </row>
    <row r="8" spans="1:14" ht="25.5" customHeight="1">
      <c r="A8" s="194" t="s">
        <v>39</v>
      </c>
      <c r="B8" s="13">
        <v>1</v>
      </c>
      <c r="C8" s="13">
        <v>50</v>
      </c>
      <c r="D8" s="13">
        <v>13</v>
      </c>
      <c r="E8" s="13">
        <v>4</v>
      </c>
      <c r="F8" s="13">
        <f>SUM(D8:E8)</f>
        <v>17</v>
      </c>
      <c r="G8" s="13">
        <v>5</v>
      </c>
      <c r="H8" s="13">
        <v>0</v>
      </c>
      <c r="I8" s="13">
        <f>SUM(G8:H8)</f>
        <v>5</v>
      </c>
      <c r="J8" s="13">
        <v>4</v>
      </c>
      <c r="K8" s="13">
        <v>0</v>
      </c>
      <c r="L8" s="13">
        <f>SUM(J8:K8)</f>
        <v>4</v>
      </c>
      <c r="M8" s="13"/>
      <c r="N8" s="195" t="s">
        <v>40</v>
      </c>
    </row>
    <row r="9" spans="1:14" ht="25.5" customHeight="1">
      <c r="A9" s="196" t="s">
        <v>19</v>
      </c>
      <c r="B9" s="197">
        <v>2</v>
      </c>
      <c r="C9" s="197">
        <v>135</v>
      </c>
      <c r="D9" s="197">
        <v>90</v>
      </c>
      <c r="E9" s="197">
        <v>54</v>
      </c>
      <c r="F9" s="13">
        <f t="shared" ref="F9:F16" si="0">SUM(D9:E9)</f>
        <v>144</v>
      </c>
      <c r="G9" s="13">
        <v>68</v>
      </c>
      <c r="H9" s="13">
        <v>45</v>
      </c>
      <c r="I9" s="13">
        <f t="shared" ref="I9:I17" si="1">SUM(G9:H9)</f>
        <v>113</v>
      </c>
      <c r="J9" s="13">
        <v>34</v>
      </c>
      <c r="K9" s="13">
        <v>35</v>
      </c>
      <c r="L9" s="13">
        <f t="shared" ref="L9:L17" si="2">SUM(J9:K9)</f>
        <v>69</v>
      </c>
      <c r="M9" s="197"/>
      <c r="N9" s="198" t="s">
        <v>20</v>
      </c>
    </row>
    <row r="10" spans="1:14" ht="25.5" customHeight="1">
      <c r="A10" s="196" t="s">
        <v>46</v>
      </c>
      <c r="B10" s="197">
        <v>1</v>
      </c>
      <c r="C10" s="197">
        <v>44</v>
      </c>
      <c r="D10" s="197">
        <v>21</v>
      </c>
      <c r="E10" s="197">
        <v>8</v>
      </c>
      <c r="F10" s="13">
        <f t="shared" si="0"/>
        <v>29</v>
      </c>
      <c r="G10" s="13">
        <v>11</v>
      </c>
      <c r="H10" s="13">
        <v>7</v>
      </c>
      <c r="I10" s="13">
        <f t="shared" si="1"/>
        <v>18</v>
      </c>
      <c r="J10" s="13">
        <v>5</v>
      </c>
      <c r="K10" s="13">
        <v>7</v>
      </c>
      <c r="L10" s="13">
        <f t="shared" si="2"/>
        <v>12</v>
      </c>
      <c r="M10" s="197"/>
      <c r="N10" s="198" t="s">
        <v>47</v>
      </c>
    </row>
    <row r="11" spans="1:14" ht="25.5" customHeight="1">
      <c r="A11" s="196" t="s">
        <v>21</v>
      </c>
      <c r="B11" s="197">
        <v>1</v>
      </c>
      <c r="C11" s="197">
        <v>30</v>
      </c>
      <c r="D11" s="197">
        <v>16</v>
      </c>
      <c r="E11" s="197">
        <v>15</v>
      </c>
      <c r="F11" s="13">
        <f t="shared" si="0"/>
        <v>31</v>
      </c>
      <c r="G11" s="13">
        <v>4</v>
      </c>
      <c r="H11" s="13">
        <v>6</v>
      </c>
      <c r="I11" s="13">
        <f t="shared" si="1"/>
        <v>10</v>
      </c>
      <c r="J11" s="13">
        <v>7</v>
      </c>
      <c r="K11" s="13">
        <v>7</v>
      </c>
      <c r="L11" s="13">
        <f t="shared" si="2"/>
        <v>14</v>
      </c>
      <c r="M11" s="197"/>
      <c r="N11" s="198" t="s">
        <v>49</v>
      </c>
    </row>
    <row r="12" spans="1:14" ht="25.5" customHeight="1">
      <c r="A12" s="196" t="s">
        <v>58</v>
      </c>
      <c r="B12" s="197" t="s">
        <v>445</v>
      </c>
      <c r="C12" s="197" t="s">
        <v>445</v>
      </c>
      <c r="D12" s="197" t="s">
        <v>445</v>
      </c>
      <c r="E12" s="197" t="s">
        <v>445</v>
      </c>
      <c r="F12" s="13" t="s">
        <v>445</v>
      </c>
      <c r="G12" s="13" t="s">
        <v>445</v>
      </c>
      <c r="H12" s="13" t="s">
        <v>445</v>
      </c>
      <c r="I12" s="197" t="s">
        <v>445</v>
      </c>
      <c r="J12" s="197" t="s">
        <v>445</v>
      </c>
      <c r="K12" s="197" t="s">
        <v>445</v>
      </c>
      <c r="L12" s="197" t="s">
        <v>445</v>
      </c>
      <c r="M12" s="197"/>
      <c r="N12" s="199" t="s">
        <v>59</v>
      </c>
    </row>
    <row r="13" spans="1:14" ht="25.5" customHeight="1">
      <c r="A13" s="196" t="s">
        <v>128</v>
      </c>
      <c r="B13" s="197">
        <v>1</v>
      </c>
      <c r="C13" s="197">
        <v>50</v>
      </c>
      <c r="D13" s="197">
        <v>18</v>
      </c>
      <c r="E13" s="197">
        <v>15</v>
      </c>
      <c r="F13" s="13">
        <f t="shared" si="0"/>
        <v>33</v>
      </c>
      <c r="G13" s="13">
        <v>2</v>
      </c>
      <c r="H13" s="13">
        <v>8</v>
      </c>
      <c r="I13" s="13">
        <f t="shared" si="1"/>
        <v>10</v>
      </c>
      <c r="J13" s="13">
        <v>0</v>
      </c>
      <c r="K13" s="13">
        <v>0</v>
      </c>
      <c r="L13" s="13">
        <f t="shared" si="2"/>
        <v>0</v>
      </c>
      <c r="M13" s="197"/>
      <c r="N13" s="198" t="s">
        <v>51</v>
      </c>
    </row>
    <row r="14" spans="1:14" ht="25.5" customHeight="1">
      <c r="A14" s="196" t="s">
        <v>52</v>
      </c>
      <c r="B14" s="197">
        <v>1</v>
      </c>
      <c r="C14" s="197">
        <v>50</v>
      </c>
      <c r="D14" s="197">
        <v>21</v>
      </c>
      <c r="E14" s="197">
        <v>7</v>
      </c>
      <c r="F14" s="13">
        <f t="shared" si="0"/>
        <v>28</v>
      </c>
      <c r="G14" s="13">
        <v>4</v>
      </c>
      <c r="H14" s="13">
        <v>0</v>
      </c>
      <c r="I14" s="13">
        <f t="shared" si="1"/>
        <v>4</v>
      </c>
      <c r="J14" s="13">
        <v>4</v>
      </c>
      <c r="K14" s="13">
        <v>2</v>
      </c>
      <c r="L14" s="13">
        <f t="shared" si="2"/>
        <v>6</v>
      </c>
      <c r="M14" s="197"/>
      <c r="N14" s="198" t="s">
        <v>53</v>
      </c>
    </row>
    <row r="15" spans="1:14" ht="25.5" customHeight="1">
      <c r="A15" s="196" t="s">
        <v>56</v>
      </c>
      <c r="B15" s="197" t="s">
        <v>445</v>
      </c>
      <c r="C15" s="197" t="s">
        <v>445</v>
      </c>
      <c r="D15" s="197" t="s">
        <v>445</v>
      </c>
      <c r="E15" s="197" t="s">
        <v>445</v>
      </c>
      <c r="F15" s="13" t="s">
        <v>445</v>
      </c>
      <c r="G15" s="13" t="s">
        <v>445</v>
      </c>
      <c r="H15" s="13" t="s">
        <v>445</v>
      </c>
      <c r="I15" s="13" t="s">
        <v>445</v>
      </c>
      <c r="J15" s="13" t="s">
        <v>445</v>
      </c>
      <c r="K15" s="13" t="s">
        <v>445</v>
      </c>
      <c r="L15" s="13" t="s">
        <v>445</v>
      </c>
      <c r="M15" s="197"/>
      <c r="N15" s="198" t="s">
        <v>57</v>
      </c>
    </row>
    <row r="16" spans="1:14" ht="25.5" customHeight="1" thickBot="1">
      <c r="A16" s="200" t="s">
        <v>69</v>
      </c>
      <c r="B16" s="201">
        <v>1</v>
      </c>
      <c r="C16" s="201">
        <v>55</v>
      </c>
      <c r="D16" s="201">
        <v>11</v>
      </c>
      <c r="E16" s="201">
        <v>8</v>
      </c>
      <c r="F16" s="13">
        <f t="shared" si="0"/>
        <v>19</v>
      </c>
      <c r="G16" s="13">
        <v>11</v>
      </c>
      <c r="H16" s="13">
        <v>8</v>
      </c>
      <c r="I16" s="13">
        <f t="shared" si="1"/>
        <v>19</v>
      </c>
      <c r="J16" s="13">
        <v>10</v>
      </c>
      <c r="K16" s="13">
        <v>7</v>
      </c>
      <c r="L16" s="13">
        <f t="shared" si="2"/>
        <v>17</v>
      </c>
      <c r="M16" s="202"/>
      <c r="N16" s="203" t="s">
        <v>62</v>
      </c>
    </row>
    <row r="17" spans="1:14" ht="25.5" customHeight="1" thickTop="1" thickBot="1">
      <c r="A17" s="204" t="s">
        <v>23</v>
      </c>
      <c r="B17" s="205">
        <f t="shared" ref="B17:H17" si="3">SUM(B8:B16)</f>
        <v>8</v>
      </c>
      <c r="C17" s="205">
        <f t="shared" si="3"/>
        <v>414</v>
      </c>
      <c r="D17" s="205">
        <f t="shared" si="3"/>
        <v>190</v>
      </c>
      <c r="E17" s="205">
        <f t="shared" si="3"/>
        <v>111</v>
      </c>
      <c r="F17" s="205">
        <f t="shared" si="3"/>
        <v>301</v>
      </c>
      <c r="G17" s="205">
        <f t="shared" si="3"/>
        <v>105</v>
      </c>
      <c r="H17" s="205">
        <f t="shared" si="3"/>
        <v>74</v>
      </c>
      <c r="I17" s="205">
        <f t="shared" si="1"/>
        <v>179</v>
      </c>
      <c r="J17" s="205">
        <f>SUM(J8:J16)</f>
        <v>64</v>
      </c>
      <c r="K17" s="205">
        <f>SUM(K8:K16)</f>
        <v>58</v>
      </c>
      <c r="L17" s="205">
        <f t="shared" si="2"/>
        <v>122</v>
      </c>
      <c r="M17" s="19"/>
      <c r="N17" s="206" t="s">
        <v>24</v>
      </c>
    </row>
    <row r="18" spans="1:14" ht="13.8" thickTop="1"/>
  </sheetData>
  <mergeCells count="15">
    <mergeCell ref="A4:A7"/>
    <mergeCell ref="A1:N1"/>
    <mergeCell ref="A2:N2"/>
    <mergeCell ref="A3:B3"/>
    <mergeCell ref="B4:B5"/>
    <mergeCell ref="C4:C5"/>
    <mergeCell ref="D4:F4"/>
    <mergeCell ref="G4:I4"/>
    <mergeCell ref="J4:L4"/>
    <mergeCell ref="N4:N7"/>
    <mergeCell ref="D5:F5"/>
    <mergeCell ref="G5:I5"/>
    <mergeCell ref="J5:L5"/>
    <mergeCell ref="B6:B7"/>
    <mergeCell ref="C6:C7"/>
  </mergeCells>
  <printOptions horizontalCentered="1"/>
  <pageMargins left="1" right="1" top="1.5" bottom="1" header="1.5" footer="1"/>
  <pageSetup paperSize="9"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18"/>
  <sheetViews>
    <sheetView rightToLeft="1" view="pageBreakPreview" zoomScale="80" zoomScaleNormal="80" zoomScaleSheetLayoutView="80" workbookViewId="0">
      <selection activeCell="K5" sqref="K5:L5"/>
    </sheetView>
  </sheetViews>
  <sheetFormatPr defaultColWidth="9.109375" defaultRowHeight="13.2"/>
  <cols>
    <col min="1" max="2" width="6.44140625" style="207" customWidth="1"/>
    <col min="3" max="3" width="7.88671875" style="207" customWidth="1"/>
    <col min="4" max="4" width="8.5546875" style="207" customWidth="1"/>
    <col min="5" max="5" width="6.5546875" style="207" customWidth="1"/>
    <col min="6" max="6" width="7" style="207" customWidth="1"/>
    <col min="7" max="7" width="7.5546875" style="207" customWidth="1"/>
    <col min="8" max="8" width="7.44140625" style="207" customWidth="1"/>
    <col min="9" max="10" width="8.44140625" style="207" customWidth="1"/>
    <col min="11" max="11" width="7.5546875" style="207" customWidth="1"/>
    <col min="12" max="12" width="9.88671875" style="207" customWidth="1"/>
    <col min="13" max="13" width="6.6640625" style="207" hidden="1" customWidth="1"/>
    <col min="14" max="14" width="6.33203125" style="207" hidden="1" customWidth="1"/>
    <col min="15" max="15" width="7.33203125" style="207" hidden="1" customWidth="1"/>
    <col min="16" max="16" width="8.33203125" style="207" hidden="1" customWidth="1"/>
    <col min="17" max="17" width="7.6640625" style="207" customWidth="1"/>
    <col min="18" max="18" width="8.88671875" style="207" customWidth="1"/>
    <col min="19" max="19" width="9.88671875" style="207" customWidth="1"/>
    <col min="20" max="16384" width="9.109375" style="207"/>
  </cols>
  <sheetData>
    <row r="1" spans="1:21" ht="29.25" customHeight="1">
      <c r="A1" s="779" t="s">
        <v>623</v>
      </c>
      <c r="B1" s="779"/>
      <c r="C1" s="779"/>
      <c r="D1" s="779"/>
      <c r="E1" s="779"/>
      <c r="F1" s="779"/>
      <c r="G1" s="779"/>
      <c r="H1" s="779"/>
      <c r="I1" s="779"/>
      <c r="J1" s="779"/>
      <c r="K1" s="779"/>
      <c r="L1" s="779"/>
      <c r="M1" s="779"/>
      <c r="N1" s="779"/>
      <c r="O1" s="779"/>
      <c r="P1" s="779"/>
      <c r="Q1" s="779"/>
      <c r="R1" s="779"/>
      <c r="S1" s="779"/>
      <c r="T1" s="779"/>
      <c r="U1" s="779"/>
    </row>
    <row r="2" spans="1:21" ht="29.25" customHeight="1">
      <c r="A2" s="716" t="s">
        <v>624</v>
      </c>
      <c r="B2" s="716"/>
      <c r="C2" s="716"/>
      <c r="D2" s="716"/>
      <c r="E2" s="716"/>
      <c r="F2" s="716"/>
      <c r="G2" s="716"/>
      <c r="H2" s="716"/>
      <c r="I2" s="716"/>
      <c r="J2" s="716"/>
      <c r="K2" s="716"/>
      <c r="L2" s="716"/>
      <c r="M2" s="716"/>
      <c r="N2" s="716"/>
      <c r="O2" s="716"/>
      <c r="P2" s="716"/>
      <c r="Q2" s="716"/>
      <c r="R2" s="716"/>
      <c r="S2" s="716"/>
      <c r="T2" s="716"/>
      <c r="U2" s="716"/>
    </row>
    <row r="3" spans="1:21" ht="29.25" customHeight="1" thickBot="1">
      <c r="A3" s="780" t="s">
        <v>254</v>
      </c>
      <c r="B3" s="780"/>
      <c r="C3" s="780"/>
      <c r="D3" s="780"/>
      <c r="E3" s="780"/>
      <c r="F3" s="780"/>
      <c r="G3" s="780"/>
      <c r="H3" s="780"/>
      <c r="I3" s="780"/>
      <c r="J3" s="780"/>
      <c r="K3" s="780"/>
      <c r="L3" s="780"/>
      <c r="M3" s="780"/>
      <c r="N3" s="780"/>
      <c r="O3" s="780"/>
      <c r="P3" s="780"/>
      <c r="Q3" s="780"/>
      <c r="R3" s="780"/>
      <c r="S3" s="780"/>
      <c r="T3" s="781" t="s">
        <v>255</v>
      </c>
      <c r="U3" s="781"/>
    </row>
    <row r="4" spans="1:21" ht="25.5" customHeight="1" thickTop="1">
      <c r="A4" s="782" t="s">
        <v>28</v>
      </c>
      <c r="B4" s="782"/>
      <c r="C4" s="784" t="s">
        <v>256</v>
      </c>
      <c r="D4" s="784"/>
      <c r="E4" s="782" t="s">
        <v>257</v>
      </c>
      <c r="F4" s="782"/>
      <c r="G4" s="782" t="s">
        <v>258</v>
      </c>
      <c r="H4" s="782"/>
      <c r="I4" s="782" t="s">
        <v>259</v>
      </c>
      <c r="J4" s="782"/>
      <c r="K4" s="784" t="s">
        <v>30</v>
      </c>
      <c r="L4" s="784"/>
      <c r="M4" s="782" t="s">
        <v>260</v>
      </c>
      <c r="N4" s="782"/>
      <c r="O4" s="785" t="s">
        <v>261</v>
      </c>
      <c r="P4" s="785"/>
      <c r="Q4" s="782" t="s">
        <v>23</v>
      </c>
      <c r="R4" s="782"/>
      <c r="S4" s="782"/>
      <c r="T4" s="786" t="s">
        <v>7</v>
      </c>
      <c r="U4" s="786"/>
    </row>
    <row r="5" spans="1:21" ht="22.5" customHeight="1">
      <c r="A5" s="776"/>
      <c r="B5" s="776"/>
      <c r="C5" s="789" t="s">
        <v>262</v>
      </c>
      <c r="D5" s="789"/>
      <c r="E5" s="776"/>
      <c r="F5" s="776"/>
      <c r="G5" s="776"/>
      <c r="H5" s="776"/>
      <c r="I5" s="776"/>
      <c r="J5" s="776"/>
      <c r="K5" s="777" t="s">
        <v>693</v>
      </c>
      <c r="L5" s="777"/>
      <c r="M5" s="208"/>
      <c r="N5" s="208"/>
      <c r="O5" s="209"/>
      <c r="P5" s="209"/>
      <c r="Q5" s="776" t="s">
        <v>24</v>
      </c>
      <c r="R5" s="776"/>
      <c r="S5" s="776"/>
      <c r="T5" s="787"/>
      <c r="U5" s="787"/>
    </row>
    <row r="6" spans="1:21" ht="24" customHeight="1">
      <c r="A6" s="776"/>
      <c r="B6" s="776"/>
      <c r="C6" s="58" t="s">
        <v>11</v>
      </c>
      <c r="D6" s="58" t="s">
        <v>12</v>
      </c>
      <c r="E6" s="58" t="s">
        <v>11</v>
      </c>
      <c r="F6" s="58" t="s">
        <v>12</v>
      </c>
      <c r="G6" s="58" t="s">
        <v>11</v>
      </c>
      <c r="H6" s="58" t="s">
        <v>12</v>
      </c>
      <c r="I6" s="58" t="s">
        <v>11</v>
      </c>
      <c r="J6" s="58" t="s">
        <v>12</v>
      </c>
      <c r="K6" s="58" t="s">
        <v>11</v>
      </c>
      <c r="L6" s="58" t="s">
        <v>12</v>
      </c>
      <c r="M6" s="58" t="s">
        <v>11</v>
      </c>
      <c r="N6" s="58" t="s">
        <v>12</v>
      </c>
      <c r="O6" s="58" t="s">
        <v>11</v>
      </c>
      <c r="P6" s="58" t="s">
        <v>12</v>
      </c>
      <c r="Q6" s="58" t="s">
        <v>11</v>
      </c>
      <c r="R6" s="58" t="s">
        <v>12</v>
      </c>
      <c r="S6" s="208" t="s">
        <v>13</v>
      </c>
      <c r="T6" s="787"/>
      <c r="U6" s="787"/>
    </row>
    <row r="7" spans="1:21" ht="21.75" customHeight="1" thickBot="1">
      <c r="A7" s="783"/>
      <c r="B7" s="783"/>
      <c r="C7" s="9" t="s">
        <v>16</v>
      </c>
      <c r="D7" s="9" t="s">
        <v>17</v>
      </c>
      <c r="E7" s="9" t="s">
        <v>16</v>
      </c>
      <c r="F7" s="9" t="s">
        <v>17</v>
      </c>
      <c r="G7" s="9" t="s">
        <v>16</v>
      </c>
      <c r="H7" s="9" t="s">
        <v>17</v>
      </c>
      <c r="I7" s="9" t="s">
        <v>16</v>
      </c>
      <c r="J7" s="9" t="s">
        <v>17</v>
      </c>
      <c r="K7" s="9" t="s">
        <v>16</v>
      </c>
      <c r="L7" s="9" t="s">
        <v>17</v>
      </c>
      <c r="M7" s="9" t="s">
        <v>16</v>
      </c>
      <c r="N7" s="9" t="s">
        <v>17</v>
      </c>
      <c r="O7" s="9" t="s">
        <v>16</v>
      </c>
      <c r="P7" s="9" t="s">
        <v>17</v>
      </c>
      <c r="Q7" s="9" t="s">
        <v>16</v>
      </c>
      <c r="R7" s="9" t="s">
        <v>17</v>
      </c>
      <c r="S7" s="9" t="s">
        <v>18</v>
      </c>
      <c r="T7" s="788"/>
      <c r="U7" s="788"/>
    </row>
    <row r="8" spans="1:21" ht="24" customHeight="1">
      <c r="A8" s="778" t="s">
        <v>39</v>
      </c>
      <c r="B8" s="778"/>
      <c r="C8" s="210">
        <v>0</v>
      </c>
      <c r="D8" s="210">
        <v>0</v>
      </c>
      <c r="E8" s="210">
        <v>0</v>
      </c>
      <c r="F8" s="210">
        <v>0</v>
      </c>
      <c r="G8" s="210">
        <v>0</v>
      </c>
      <c r="H8" s="210">
        <v>0</v>
      </c>
      <c r="I8" s="210">
        <v>7</v>
      </c>
      <c r="J8" s="210">
        <v>2</v>
      </c>
      <c r="K8" s="210">
        <v>6</v>
      </c>
      <c r="L8" s="210">
        <v>2</v>
      </c>
      <c r="M8" s="210"/>
      <c r="N8" s="210"/>
      <c r="O8" s="210"/>
      <c r="P8" s="210"/>
      <c r="Q8" s="210">
        <f>K8+I8+G8+E8+C8</f>
        <v>13</v>
      </c>
      <c r="R8" s="210">
        <f>L8+J8+H8+F8+D8</f>
        <v>4</v>
      </c>
      <c r="S8" s="210">
        <f>R8+Q8</f>
        <v>17</v>
      </c>
      <c r="T8" s="775" t="s">
        <v>40</v>
      </c>
      <c r="U8" s="775"/>
    </row>
    <row r="9" spans="1:21" ht="24" customHeight="1">
      <c r="A9" s="771" t="s">
        <v>19</v>
      </c>
      <c r="B9" s="771"/>
      <c r="C9" s="211">
        <v>1</v>
      </c>
      <c r="D9" s="211">
        <v>0</v>
      </c>
      <c r="E9" s="211">
        <v>2</v>
      </c>
      <c r="F9" s="211">
        <v>7</v>
      </c>
      <c r="G9" s="211">
        <v>8</v>
      </c>
      <c r="H9" s="211">
        <v>15</v>
      </c>
      <c r="I9" s="211">
        <v>33</v>
      </c>
      <c r="J9" s="211">
        <v>11</v>
      </c>
      <c r="K9" s="211">
        <v>46</v>
      </c>
      <c r="L9" s="211">
        <v>21</v>
      </c>
      <c r="M9" s="211"/>
      <c r="N9" s="211"/>
      <c r="O9" s="211"/>
      <c r="P9" s="211"/>
      <c r="Q9" s="210">
        <f t="shared" ref="Q9:Q16" si="0">K9+I9+G9+E9+C9</f>
        <v>90</v>
      </c>
      <c r="R9" s="210">
        <f t="shared" ref="R9:R16" si="1">L9+J9+H9+F9+D9</f>
        <v>54</v>
      </c>
      <c r="S9" s="210">
        <f t="shared" ref="S9:S16" si="2">R9+Q9</f>
        <v>144</v>
      </c>
      <c r="T9" s="772" t="s">
        <v>20</v>
      </c>
      <c r="U9" s="772"/>
    </row>
    <row r="10" spans="1:21" ht="24" customHeight="1">
      <c r="A10" s="771" t="s">
        <v>46</v>
      </c>
      <c r="B10" s="771"/>
      <c r="C10" s="211">
        <v>0</v>
      </c>
      <c r="D10" s="211">
        <v>1</v>
      </c>
      <c r="E10" s="211">
        <v>0</v>
      </c>
      <c r="F10" s="211">
        <v>0</v>
      </c>
      <c r="G10" s="211">
        <v>0</v>
      </c>
      <c r="H10" s="211">
        <v>0</v>
      </c>
      <c r="I10" s="211">
        <v>9</v>
      </c>
      <c r="J10" s="211">
        <v>1</v>
      </c>
      <c r="K10" s="211">
        <v>12</v>
      </c>
      <c r="L10" s="211">
        <v>6</v>
      </c>
      <c r="M10" s="211"/>
      <c r="N10" s="211"/>
      <c r="O10" s="211"/>
      <c r="P10" s="211"/>
      <c r="Q10" s="210">
        <f t="shared" si="0"/>
        <v>21</v>
      </c>
      <c r="R10" s="210">
        <f t="shared" si="1"/>
        <v>8</v>
      </c>
      <c r="S10" s="210">
        <f t="shared" si="2"/>
        <v>29</v>
      </c>
      <c r="T10" s="772" t="s">
        <v>47</v>
      </c>
      <c r="U10" s="772"/>
    </row>
    <row r="11" spans="1:21" ht="24" customHeight="1">
      <c r="A11" s="771" t="s">
        <v>21</v>
      </c>
      <c r="B11" s="771"/>
      <c r="C11" s="211">
        <v>0</v>
      </c>
      <c r="D11" s="211">
        <v>3</v>
      </c>
      <c r="E11" s="211">
        <v>0</v>
      </c>
      <c r="F11" s="211">
        <v>0</v>
      </c>
      <c r="G11" s="211">
        <v>5</v>
      </c>
      <c r="H11" s="211">
        <v>3</v>
      </c>
      <c r="I11" s="211">
        <v>2</v>
      </c>
      <c r="J11" s="211">
        <v>3</v>
      </c>
      <c r="K11" s="211">
        <v>9</v>
      </c>
      <c r="L11" s="211">
        <v>6</v>
      </c>
      <c r="M11" s="211"/>
      <c r="N11" s="211"/>
      <c r="O11" s="211"/>
      <c r="P11" s="211"/>
      <c r="Q11" s="210">
        <f t="shared" si="0"/>
        <v>16</v>
      </c>
      <c r="R11" s="210">
        <f t="shared" si="1"/>
        <v>15</v>
      </c>
      <c r="S11" s="210">
        <f t="shared" si="2"/>
        <v>31</v>
      </c>
      <c r="T11" s="772" t="s">
        <v>49</v>
      </c>
      <c r="U11" s="772"/>
    </row>
    <row r="12" spans="1:21" ht="24" customHeight="1">
      <c r="A12" s="771" t="s">
        <v>58</v>
      </c>
      <c r="B12" s="771"/>
      <c r="C12" s="211" t="s">
        <v>445</v>
      </c>
      <c r="D12" s="211" t="s">
        <v>445</v>
      </c>
      <c r="E12" s="211" t="s">
        <v>445</v>
      </c>
      <c r="F12" s="211" t="s">
        <v>445</v>
      </c>
      <c r="G12" s="211" t="s">
        <v>445</v>
      </c>
      <c r="H12" s="211" t="s">
        <v>445</v>
      </c>
      <c r="I12" s="211" t="s">
        <v>445</v>
      </c>
      <c r="J12" s="211" t="s">
        <v>445</v>
      </c>
      <c r="K12" s="211" t="s">
        <v>445</v>
      </c>
      <c r="L12" s="211" t="s">
        <v>445</v>
      </c>
      <c r="M12" s="211" t="s">
        <v>445</v>
      </c>
      <c r="N12" s="211" t="s">
        <v>445</v>
      </c>
      <c r="O12" s="211" t="s">
        <v>445</v>
      </c>
      <c r="P12" s="211" t="s">
        <v>445</v>
      </c>
      <c r="Q12" s="211" t="s">
        <v>445</v>
      </c>
      <c r="R12" s="211" t="s">
        <v>445</v>
      </c>
      <c r="S12" s="211" t="s">
        <v>445</v>
      </c>
      <c r="T12" s="198"/>
      <c r="U12" s="199" t="s">
        <v>59</v>
      </c>
    </row>
    <row r="13" spans="1:21" ht="24" customHeight="1">
      <c r="A13" s="771" t="s">
        <v>50</v>
      </c>
      <c r="B13" s="771"/>
      <c r="C13" s="211">
        <v>1</v>
      </c>
      <c r="D13" s="211">
        <v>1</v>
      </c>
      <c r="E13" s="211">
        <v>0</v>
      </c>
      <c r="F13" s="211">
        <v>1</v>
      </c>
      <c r="G13" s="211">
        <v>0</v>
      </c>
      <c r="H13" s="211">
        <v>3</v>
      </c>
      <c r="I13" s="211">
        <v>6</v>
      </c>
      <c r="J13" s="211">
        <v>1</v>
      </c>
      <c r="K13" s="211">
        <v>11</v>
      </c>
      <c r="L13" s="211">
        <v>9</v>
      </c>
      <c r="M13" s="211"/>
      <c r="N13" s="211"/>
      <c r="O13" s="211"/>
      <c r="P13" s="211"/>
      <c r="Q13" s="210">
        <f t="shared" si="0"/>
        <v>18</v>
      </c>
      <c r="R13" s="210">
        <f t="shared" si="1"/>
        <v>15</v>
      </c>
      <c r="S13" s="210">
        <f t="shared" si="2"/>
        <v>33</v>
      </c>
      <c r="T13" s="772" t="s">
        <v>51</v>
      </c>
      <c r="U13" s="772"/>
    </row>
    <row r="14" spans="1:21" ht="24" customHeight="1">
      <c r="A14" s="771" t="s">
        <v>52</v>
      </c>
      <c r="B14" s="771"/>
      <c r="C14" s="211">
        <v>0</v>
      </c>
      <c r="D14" s="211">
        <v>0</v>
      </c>
      <c r="E14" s="211">
        <v>0</v>
      </c>
      <c r="F14" s="211">
        <v>0</v>
      </c>
      <c r="G14" s="211">
        <v>3</v>
      </c>
      <c r="H14" s="211">
        <v>1</v>
      </c>
      <c r="I14" s="211">
        <v>6</v>
      </c>
      <c r="J14" s="211">
        <v>2</v>
      </c>
      <c r="K14" s="211">
        <v>12</v>
      </c>
      <c r="L14" s="211">
        <v>4</v>
      </c>
      <c r="M14" s="211"/>
      <c r="N14" s="211"/>
      <c r="O14" s="211"/>
      <c r="P14" s="211"/>
      <c r="Q14" s="210">
        <f t="shared" si="0"/>
        <v>21</v>
      </c>
      <c r="R14" s="210">
        <f t="shared" si="1"/>
        <v>7</v>
      </c>
      <c r="S14" s="210">
        <f t="shared" si="2"/>
        <v>28</v>
      </c>
      <c r="T14" s="772" t="s">
        <v>53</v>
      </c>
      <c r="U14" s="772"/>
    </row>
    <row r="15" spans="1:21" ht="24" customHeight="1">
      <c r="A15" s="771" t="s">
        <v>56</v>
      </c>
      <c r="B15" s="771"/>
      <c r="C15" s="211" t="s">
        <v>445</v>
      </c>
      <c r="D15" s="211" t="s">
        <v>445</v>
      </c>
      <c r="E15" s="211" t="s">
        <v>445</v>
      </c>
      <c r="F15" s="211" t="s">
        <v>445</v>
      </c>
      <c r="G15" s="211" t="s">
        <v>445</v>
      </c>
      <c r="H15" s="211" t="s">
        <v>445</v>
      </c>
      <c r="I15" s="211" t="s">
        <v>445</v>
      </c>
      <c r="J15" s="211" t="s">
        <v>445</v>
      </c>
      <c r="K15" s="211" t="s">
        <v>445</v>
      </c>
      <c r="L15" s="211" t="s">
        <v>445</v>
      </c>
      <c r="M15" s="211" t="s">
        <v>445</v>
      </c>
      <c r="N15" s="211" t="s">
        <v>445</v>
      </c>
      <c r="O15" s="211" t="s">
        <v>445</v>
      </c>
      <c r="P15" s="211" t="s">
        <v>445</v>
      </c>
      <c r="Q15" s="210" t="s">
        <v>445</v>
      </c>
      <c r="R15" s="210" t="s">
        <v>445</v>
      </c>
      <c r="S15" s="210" t="s">
        <v>445</v>
      </c>
      <c r="T15" s="772" t="s">
        <v>57</v>
      </c>
      <c r="U15" s="772"/>
    </row>
    <row r="16" spans="1:21" ht="24" customHeight="1" thickBot="1">
      <c r="A16" s="773" t="s">
        <v>69</v>
      </c>
      <c r="B16" s="773"/>
      <c r="C16" s="212">
        <v>0</v>
      </c>
      <c r="D16" s="212">
        <v>0</v>
      </c>
      <c r="E16" s="212">
        <v>0</v>
      </c>
      <c r="F16" s="212">
        <v>2</v>
      </c>
      <c r="G16" s="212">
        <v>4</v>
      </c>
      <c r="H16" s="212">
        <v>0</v>
      </c>
      <c r="I16" s="212">
        <v>5</v>
      </c>
      <c r="J16" s="212">
        <v>6</v>
      </c>
      <c r="K16" s="212">
        <v>2</v>
      </c>
      <c r="L16" s="212">
        <v>0</v>
      </c>
      <c r="M16" s="212"/>
      <c r="N16" s="212"/>
      <c r="O16" s="212"/>
      <c r="P16" s="212"/>
      <c r="Q16" s="212">
        <f t="shared" si="0"/>
        <v>11</v>
      </c>
      <c r="R16" s="212">
        <f t="shared" si="1"/>
        <v>8</v>
      </c>
      <c r="S16" s="212">
        <f t="shared" si="2"/>
        <v>19</v>
      </c>
      <c r="T16" s="774" t="s">
        <v>62</v>
      </c>
      <c r="U16" s="774"/>
    </row>
    <row r="17" spans="1:21" ht="24" customHeight="1" thickTop="1" thickBot="1">
      <c r="A17" s="769" t="s">
        <v>23</v>
      </c>
      <c r="B17" s="769"/>
      <c r="C17" s="213">
        <f t="shared" ref="C17:S17" si="3">SUM(C8:C16)</f>
        <v>2</v>
      </c>
      <c r="D17" s="213">
        <f t="shared" si="3"/>
        <v>5</v>
      </c>
      <c r="E17" s="213">
        <f t="shared" si="3"/>
        <v>2</v>
      </c>
      <c r="F17" s="213">
        <f t="shared" si="3"/>
        <v>10</v>
      </c>
      <c r="G17" s="213">
        <f t="shared" si="3"/>
        <v>20</v>
      </c>
      <c r="H17" s="213">
        <f t="shared" si="3"/>
        <v>22</v>
      </c>
      <c r="I17" s="213">
        <f t="shared" si="3"/>
        <v>68</v>
      </c>
      <c r="J17" s="213">
        <f t="shared" si="3"/>
        <v>26</v>
      </c>
      <c r="K17" s="213">
        <f t="shared" si="3"/>
        <v>98</v>
      </c>
      <c r="L17" s="213">
        <f t="shared" si="3"/>
        <v>48</v>
      </c>
      <c r="M17" s="213">
        <f t="shared" si="3"/>
        <v>0</v>
      </c>
      <c r="N17" s="213">
        <f t="shared" si="3"/>
        <v>0</v>
      </c>
      <c r="O17" s="213">
        <f t="shared" si="3"/>
        <v>0</v>
      </c>
      <c r="P17" s="213">
        <f t="shared" si="3"/>
        <v>0</v>
      </c>
      <c r="Q17" s="213">
        <f t="shared" si="3"/>
        <v>190</v>
      </c>
      <c r="R17" s="213">
        <f t="shared" si="3"/>
        <v>111</v>
      </c>
      <c r="S17" s="213">
        <f t="shared" si="3"/>
        <v>301</v>
      </c>
      <c r="T17" s="770" t="s">
        <v>24</v>
      </c>
      <c r="U17" s="770"/>
    </row>
    <row r="18" spans="1:21" ht="13.8" thickTop="1"/>
  </sheetData>
  <mergeCells count="39">
    <mergeCell ref="A1:U1"/>
    <mergeCell ref="A2:U2"/>
    <mergeCell ref="A3:S3"/>
    <mergeCell ref="T3:U3"/>
    <mergeCell ref="A4:B7"/>
    <mergeCell ref="C4:D4"/>
    <mergeCell ref="E4:F4"/>
    <mergeCell ref="G4:H4"/>
    <mergeCell ref="I4:J4"/>
    <mergeCell ref="K4:L4"/>
    <mergeCell ref="M4:N4"/>
    <mergeCell ref="O4:P4"/>
    <mergeCell ref="Q4:S4"/>
    <mergeCell ref="T4:U7"/>
    <mergeCell ref="C5:D5"/>
    <mergeCell ref="E5:F5"/>
    <mergeCell ref="G5:H5"/>
    <mergeCell ref="I5:J5"/>
    <mergeCell ref="K5:L5"/>
    <mergeCell ref="Q5:S5"/>
    <mergeCell ref="A8:B8"/>
    <mergeCell ref="T8:U8"/>
    <mergeCell ref="A9:B9"/>
    <mergeCell ref="T9:U9"/>
    <mergeCell ref="A10:B10"/>
    <mergeCell ref="T10:U10"/>
    <mergeCell ref="A11:B11"/>
    <mergeCell ref="T11:U11"/>
    <mergeCell ref="A13:B13"/>
    <mergeCell ref="T13:U13"/>
    <mergeCell ref="A14:B14"/>
    <mergeCell ref="T14:U14"/>
    <mergeCell ref="A17:B17"/>
    <mergeCell ref="T17:U17"/>
    <mergeCell ref="A15:B15"/>
    <mergeCell ref="T15:U15"/>
    <mergeCell ref="A12:B12"/>
    <mergeCell ref="A16:B16"/>
    <mergeCell ref="T16:U16"/>
  </mergeCells>
  <printOptions horizontalCentered="1"/>
  <pageMargins left="1" right="1" top="1.5" bottom="1" header="1.5" footer="1"/>
  <pageSetup paperSize="9"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3"/>
  <sheetViews>
    <sheetView rightToLeft="1" view="pageBreakPreview" zoomScale="80" zoomScaleNormal="80" zoomScaleSheetLayoutView="80" workbookViewId="0">
      <selection activeCell="P13" sqref="P13"/>
    </sheetView>
  </sheetViews>
  <sheetFormatPr defaultRowHeight="13.2"/>
  <cols>
    <col min="1" max="1" width="16" customWidth="1"/>
    <col min="2" max="2" width="11.5546875" customWidth="1"/>
    <col min="3" max="3" width="11.88671875" customWidth="1"/>
    <col min="4" max="4" width="10.109375" customWidth="1"/>
    <col min="5" max="5" width="10.6640625" customWidth="1"/>
    <col min="6" max="6" width="10.88671875" customWidth="1"/>
    <col min="7" max="7" width="12" customWidth="1"/>
    <col min="8" max="8" width="9.5546875" customWidth="1"/>
    <col min="9" max="9" width="10.44140625" customWidth="1"/>
    <col min="10" max="10" width="10.6640625" customWidth="1"/>
  </cols>
  <sheetData>
    <row r="1" spans="1:10" s="1" customFormat="1" ht="18">
      <c r="A1" s="761" t="s">
        <v>625</v>
      </c>
      <c r="B1" s="761"/>
      <c r="C1" s="761"/>
      <c r="D1" s="761"/>
      <c r="E1" s="761"/>
      <c r="F1" s="761"/>
      <c r="G1" s="761"/>
      <c r="H1" s="761"/>
      <c r="I1" s="761"/>
      <c r="J1" s="761"/>
    </row>
    <row r="2" spans="1:10" ht="24.75" customHeight="1">
      <c r="A2" s="761" t="s">
        <v>626</v>
      </c>
      <c r="B2" s="761"/>
      <c r="C2" s="761"/>
      <c r="D2" s="761"/>
      <c r="E2" s="761"/>
      <c r="F2" s="761"/>
      <c r="G2" s="761"/>
      <c r="H2" s="761"/>
      <c r="I2" s="761"/>
      <c r="J2" s="761"/>
    </row>
    <row r="3" spans="1:10" ht="19.5" customHeight="1">
      <c r="A3" s="761"/>
      <c r="B3" s="761"/>
      <c r="C3" s="761"/>
      <c r="D3" s="761"/>
      <c r="E3" s="761"/>
      <c r="F3" s="761"/>
      <c r="G3" s="761"/>
      <c r="H3" s="761"/>
      <c r="I3" s="761"/>
      <c r="J3" s="761"/>
    </row>
    <row r="4" spans="1:10" ht="20.100000000000001" customHeight="1" thickBot="1">
      <c r="A4" s="763" t="s">
        <v>263</v>
      </c>
      <c r="B4" s="763"/>
      <c r="C4" s="763"/>
      <c r="D4" s="763"/>
      <c r="E4" s="763"/>
      <c r="F4" s="763"/>
      <c r="G4" s="763"/>
      <c r="H4" s="763"/>
      <c r="I4" s="804" t="s">
        <v>264</v>
      </c>
      <c r="J4" s="804"/>
    </row>
    <row r="5" spans="1:10" ht="20.100000000000001" customHeight="1" thickTop="1">
      <c r="A5" s="753" t="s">
        <v>265</v>
      </c>
      <c r="B5" s="753"/>
      <c r="C5" s="806" t="s">
        <v>266</v>
      </c>
      <c r="D5" s="806"/>
      <c r="E5" s="806"/>
      <c r="F5" s="806"/>
      <c r="G5" s="807" t="s">
        <v>267</v>
      </c>
      <c r="H5" s="807"/>
      <c r="I5" s="809" t="s">
        <v>268</v>
      </c>
      <c r="J5" s="809"/>
    </row>
    <row r="6" spans="1:10" ht="20.100000000000001" customHeight="1" thickBot="1">
      <c r="A6" s="805"/>
      <c r="B6" s="805"/>
      <c r="C6" s="811" t="s">
        <v>269</v>
      </c>
      <c r="D6" s="811"/>
      <c r="E6" s="811" t="s">
        <v>270</v>
      </c>
      <c r="F6" s="811"/>
      <c r="G6" s="808"/>
      <c r="H6" s="808"/>
      <c r="I6" s="810"/>
      <c r="J6" s="810"/>
    </row>
    <row r="7" spans="1:10" ht="20.100000000000001" customHeight="1" thickTop="1">
      <c r="A7" s="801" t="s">
        <v>271</v>
      </c>
      <c r="B7" s="801"/>
      <c r="C7" s="802">
        <v>58</v>
      </c>
      <c r="D7" s="802"/>
      <c r="E7" s="802">
        <v>60</v>
      </c>
      <c r="F7" s="802"/>
      <c r="G7" s="802">
        <f>SUM(C7:F7)</f>
        <v>118</v>
      </c>
      <c r="H7" s="802"/>
      <c r="I7" s="803" t="s">
        <v>272</v>
      </c>
      <c r="J7" s="803"/>
    </row>
    <row r="8" spans="1:10" ht="20.100000000000001" customHeight="1">
      <c r="A8" s="798" t="s">
        <v>273</v>
      </c>
      <c r="B8" s="798"/>
      <c r="C8" s="799">
        <v>44</v>
      </c>
      <c r="D8" s="799"/>
      <c r="E8" s="799">
        <v>15</v>
      </c>
      <c r="F8" s="799"/>
      <c r="G8" s="799">
        <f t="shared" ref="G8:G17" si="0">SUM(C8:F8)</f>
        <v>59</v>
      </c>
      <c r="H8" s="799"/>
      <c r="I8" s="800" t="s">
        <v>274</v>
      </c>
      <c r="J8" s="800"/>
    </row>
    <row r="9" spans="1:10" ht="20.100000000000001" customHeight="1">
      <c r="A9" s="798" t="s">
        <v>86</v>
      </c>
      <c r="B9" s="798"/>
      <c r="C9" s="799">
        <v>33</v>
      </c>
      <c r="D9" s="799"/>
      <c r="E9" s="799">
        <v>18</v>
      </c>
      <c r="F9" s="799"/>
      <c r="G9" s="799">
        <f t="shared" si="0"/>
        <v>51</v>
      </c>
      <c r="H9" s="799"/>
      <c r="I9" s="800" t="s">
        <v>91</v>
      </c>
      <c r="J9" s="800"/>
    </row>
    <row r="10" spans="1:10" ht="20.100000000000001" customHeight="1">
      <c r="A10" s="798" t="s">
        <v>87</v>
      </c>
      <c r="B10" s="798"/>
      <c r="C10" s="799">
        <v>18</v>
      </c>
      <c r="D10" s="799"/>
      <c r="E10" s="799">
        <v>7</v>
      </c>
      <c r="F10" s="799"/>
      <c r="G10" s="799">
        <f t="shared" si="0"/>
        <v>25</v>
      </c>
      <c r="H10" s="799"/>
      <c r="I10" s="800" t="s">
        <v>92</v>
      </c>
      <c r="J10" s="800"/>
    </row>
    <row r="11" spans="1:10" ht="20.100000000000001" customHeight="1">
      <c r="A11" s="798" t="s">
        <v>88</v>
      </c>
      <c r="B11" s="798"/>
      <c r="C11" s="799">
        <v>20</v>
      </c>
      <c r="D11" s="799"/>
      <c r="E11" s="799">
        <v>5</v>
      </c>
      <c r="F11" s="799"/>
      <c r="G11" s="799">
        <f t="shared" si="0"/>
        <v>25</v>
      </c>
      <c r="H11" s="799"/>
      <c r="I11" s="800" t="s">
        <v>93</v>
      </c>
      <c r="J11" s="800"/>
    </row>
    <row r="12" spans="1:10" ht="20.100000000000001" customHeight="1">
      <c r="A12" s="798" t="s">
        <v>89</v>
      </c>
      <c r="B12" s="798"/>
      <c r="C12" s="799">
        <v>5</v>
      </c>
      <c r="D12" s="799"/>
      <c r="E12" s="799">
        <v>3</v>
      </c>
      <c r="F12" s="799"/>
      <c r="G12" s="799">
        <f t="shared" si="0"/>
        <v>8</v>
      </c>
      <c r="H12" s="799"/>
      <c r="I12" s="800" t="s">
        <v>94</v>
      </c>
      <c r="J12" s="800"/>
    </row>
    <row r="13" spans="1:10" ht="20.100000000000001" customHeight="1">
      <c r="A13" s="798" t="s">
        <v>90</v>
      </c>
      <c r="B13" s="798"/>
      <c r="C13" s="799">
        <v>11</v>
      </c>
      <c r="D13" s="799"/>
      <c r="E13" s="799">
        <v>3</v>
      </c>
      <c r="F13" s="799"/>
      <c r="G13" s="799">
        <f t="shared" si="0"/>
        <v>14</v>
      </c>
      <c r="H13" s="799"/>
      <c r="I13" s="800" t="s">
        <v>95</v>
      </c>
      <c r="J13" s="800"/>
    </row>
    <row r="14" spans="1:10" ht="20.100000000000001" customHeight="1">
      <c r="A14" s="798" t="s">
        <v>275</v>
      </c>
      <c r="B14" s="798"/>
      <c r="C14" s="799">
        <v>0</v>
      </c>
      <c r="D14" s="799"/>
      <c r="E14" s="799">
        <v>0</v>
      </c>
      <c r="F14" s="799"/>
      <c r="G14" s="799">
        <f t="shared" si="0"/>
        <v>0</v>
      </c>
      <c r="H14" s="799"/>
      <c r="I14" s="800" t="s">
        <v>276</v>
      </c>
      <c r="J14" s="800"/>
    </row>
    <row r="15" spans="1:10" ht="20.100000000000001" customHeight="1">
      <c r="A15" s="798" t="s">
        <v>277</v>
      </c>
      <c r="B15" s="798"/>
      <c r="C15" s="799">
        <v>1</v>
      </c>
      <c r="D15" s="799"/>
      <c r="E15" s="799">
        <v>0</v>
      </c>
      <c r="F15" s="799"/>
      <c r="G15" s="799">
        <f t="shared" si="0"/>
        <v>1</v>
      </c>
      <c r="H15" s="799"/>
      <c r="I15" s="800" t="s">
        <v>278</v>
      </c>
      <c r="J15" s="800"/>
    </row>
    <row r="16" spans="1:10" s="80" customFormat="1" ht="20.100000000000001" customHeight="1">
      <c r="A16" s="798" t="s">
        <v>279</v>
      </c>
      <c r="B16" s="798"/>
      <c r="C16" s="799">
        <v>0</v>
      </c>
      <c r="D16" s="799"/>
      <c r="E16" s="799">
        <v>0</v>
      </c>
      <c r="F16" s="799"/>
      <c r="G16" s="799">
        <f t="shared" si="0"/>
        <v>0</v>
      </c>
      <c r="H16" s="799"/>
      <c r="I16" s="800" t="s">
        <v>280</v>
      </c>
      <c r="J16" s="800"/>
    </row>
    <row r="17" spans="1:10" ht="21.9" customHeight="1" thickBot="1">
      <c r="A17" s="792" t="s">
        <v>70</v>
      </c>
      <c r="B17" s="792"/>
      <c r="C17" s="793">
        <v>0</v>
      </c>
      <c r="D17" s="793"/>
      <c r="E17" s="793">
        <v>0</v>
      </c>
      <c r="F17" s="793"/>
      <c r="G17" s="793">
        <f t="shared" si="0"/>
        <v>0</v>
      </c>
      <c r="H17" s="793"/>
      <c r="I17" s="794" t="s">
        <v>71</v>
      </c>
      <c r="J17" s="794"/>
    </row>
    <row r="18" spans="1:10" ht="25.5" customHeight="1" thickTop="1" thickBot="1">
      <c r="A18" s="795" t="s">
        <v>23</v>
      </c>
      <c r="B18" s="795"/>
      <c r="C18" s="796">
        <f>SUM(C7:D17)</f>
        <v>190</v>
      </c>
      <c r="D18" s="796"/>
      <c r="E18" s="796">
        <f t="shared" ref="E18" si="1">SUM(E7:F17)</f>
        <v>111</v>
      </c>
      <c r="F18" s="796"/>
      <c r="G18" s="796">
        <f t="shared" ref="G18" si="2">SUM(G7:H17)</f>
        <v>301</v>
      </c>
      <c r="H18" s="796"/>
      <c r="I18" s="797" t="s">
        <v>24</v>
      </c>
      <c r="J18" s="797"/>
    </row>
    <row r="19" spans="1:10" ht="13.8" thickTop="1">
      <c r="A19" s="791"/>
      <c r="B19" s="791"/>
    </row>
    <row r="20" spans="1:10" ht="15">
      <c r="B20" s="8"/>
      <c r="C20" s="790"/>
      <c r="D20" s="790"/>
      <c r="E20" s="790"/>
      <c r="F20" s="790"/>
      <c r="G20" s="8"/>
    </row>
    <row r="21" spans="1:10" ht="15">
      <c r="B21" s="8"/>
      <c r="C21" s="790"/>
      <c r="D21" s="790"/>
      <c r="E21" s="790"/>
      <c r="F21" s="790"/>
      <c r="G21" s="8"/>
    </row>
    <row r="22" spans="1:10" ht="15">
      <c r="B22" s="8"/>
      <c r="C22" s="790"/>
      <c r="D22" s="790"/>
      <c r="E22" s="790"/>
      <c r="F22" s="790"/>
      <c r="G22" s="8"/>
    </row>
    <row r="23" spans="1:10" ht="15">
      <c r="B23" s="8"/>
      <c r="C23" s="790"/>
      <c r="D23" s="790"/>
      <c r="E23" s="790"/>
      <c r="F23" s="790"/>
      <c r="G23" s="8"/>
    </row>
  </sheetData>
  <mergeCells count="79">
    <mergeCell ref="A1:J1"/>
    <mergeCell ref="A2:J3"/>
    <mergeCell ref="A4:H4"/>
    <mergeCell ref="I4:J4"/>
    <mergeCell ref="A5:B6"/>
    <mergeCell ref="C5:F5"/>
    <mergeCell ref="G5:H6"/>
    <mergeCell ref="I5:J6"/>
    <mergeCell ref="C6:D6"/>
    <mergeCell ref="E6:F6"/>
    <mergeCell ref="A8:B8"/>
    <mergeCell ref="C8:D8"/>
    <mergeCell ref="E8:F8"/>
    <mergeCell ref="G8:H8"/>
    <mergeCell ref="I8:J8"/>
    <mergeCell ref="A7:B7"/>
    <mergeCell ref="C7:D7"/>
    <mergeCell ref="E7:F7"/>
    <mergeCell ref="G7:H7"/>
    <mergeCell ref="I7:J7"/>
    <mergeCell ref="A10:B10"/>
    <mergeCell ref="C10:D10"/>
    <mergeCell ref="E10:F10"/>
    <mergeCell ref="G10:H10"/>
    <mergeCell ref="I10:J10"/>
    <mergeCell ref="A9:B9"/>
    <mergeCell ref="C9:D9"/>
    <mergeCell ref="E9:F9"/>
    <mergeCell ref="G9:H9"/>
    <mergeCell ref="I9:J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6:B16"/>
    <mergeCell ref="C16:D16"/>
    <mergeCell ref="E16:F16"/>
    <mergeCell ref="G16:H16"/>
    <mergeCell ref="I16:J16"/>
    <mergeCell ref="A15:B15"/>
    <mergeCell ref="C15:D15"/>
    <mergeCell ref="E15:F15"/>
    <mergeCell ref="G15:H15"/>
    <mergeCell ref="I15:J15"/>
    <mergeCell ref="A18:B18"/>
    <mergeCell ref="C18:D18"/>
    <mergeCell ref="E18:F18"/>
    <mergeCell ref="G18:H18"/>
    <mergeCell ref="I18:J18"/>
    <mergeCell ref="A17:B17"/>
    <mergeCell ref="C17:D17"/>
    <mergeCell ref="E17:F17"/>
    <mergeCell ref="G17:H17"/>
    <mergeCell ref="I17:J17"/>
    <mergeCell ref="C23:D23"/>
    <mergeCell ref="E23:F23"/>
    <mergeCell ref="A19:B19"/>
    <mergeCell ref="C20:D20"/>
    <mergeCell ref="E20:F20"/>
    <mergeCell ref="C21:D21"/>
    <mergeCell ref="E21:F21"/>
    <mergeCell ref="C22:D22"/>
    <mergeCell ref="E22:F22"/>
  </mergeCells>
  <printOptions horizontalCentered="1"/>
  <pageMargins left="1" right="1" top="1.5" bottom="1" header="1.5" footer="1"/>
  <pageSetup paperSize="9" scale="8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X18"/>
  <sheetViews>
    <sheetView rightToLeft="1" view="pageBreakPreview" zoomScale="80" zoomScaleNormal="80" zoomScaleSheetLayoutView="80" workbookViewId="0">
      <selection activeCell="S7" sqref="S7"/>
    </sheetView>
  </sheetViews>
  <sheetFormatPr defaultRowHeight="13.2"/>
  <cols>
    <col min="1" max="1" width="10.109375" style="34" customWidth="1"/>
    <col min="2" max="2" width="9.88671875" style="34" customWidth="1"/>
    <col min="3" max="3" width="8.88671875" style="34" customWidth="1"/>
    <col min="4" max="4" width="8.5546875" style="34" customWidth="1"/>
    <col min="5" max="5" width="8" style="34" customWidth="1"/>
    <col min="6" max="6" width="8.109375" style="34" customWidth="1"/>
    <col min="7" max="7" width="8.5546875" style="34" customWidth="1"/>
    <col min="8" max="8" width="8.6640625" style="34" customWidth="1"/>
    <col min="9" max="14" width="9.88671875" style="34" customWidth="1"/>
    <col min="15" max="15" width="9.109375" hidden="1" customWidth="1"/>
    <col min="16" max="16" width="8.44140625" customWidth="1"/>
  </cols>
  <sheetData>
    <row r="1" spans="1:19" s="1" customFormat="1" ht="33" customHeight="1">
      <c r="A1" s="761" t="s">
        <v>627</v>
      </c>
      <c r="B1" s="761"/>
      <c r="C1" s="761"/>
      <c r="D1" s="761"/>
      <c r="E1" s="761"/>
      <c r="F1" s="761"/>
      <c r="G1" s="761"/>
      <c r="H1" s="761"/>
      <c r="I1" s="761"/>
      <c r="J1" s="761"/>
      <c r="K1" s="761"/>
      <c r="L1" s="761"/>
      <c r="M1" s="761"/>
      <c r="N1" s="761"/>
      <c r="O1" s="761"/>
      <c r="P1" s="761"/>
      <c r="Q1" s="761"/>
    </row>
    <row r="2" spans="1:19" ht="33.75" customHeight="1">
      <c r="A2" s="761" t="s">
        <v>628</v>
      </c>
      <c r="B2" s="761"/>
      <c r="C2" s="761"/>
      <c r="D2" s="761"/>
      <c r="E2" s="761"/>
      <c r="F2" s="761"/>
      <c r="G2" s="761"/>
      <c r="H2" s="761"/>
      <c r="I2" s="761"/>
      <c r="J2" s="761"/>
      <c r="K2" s="761"/>
      <c r="L2" s="761"/>
      <c r="M2" s="761"/>
      <c r="N2" s="761"/>
      <c r="O2" s="761"/>
      <c r="P2" s="761"/>
      <c r="Q2" s="761"/>
    </row>
    <row r="3" spans="1:19" ht="25.5" customHeight="1" thickBot="1">
      <c r="A3" s="3" t="s">
        <v>281</v>
      </c>
      <c r="B3" s="3"/>
      <c r="C3" s="3"/>
      <c r="D3" s="3"/>
      <c r="E3" s="3"/>
      <c r="F3" s="3"/>
      <c r="G3" s="3"/>
      <c r="H3" s="3"/>
      <c r="I3" s="3"/>
      <c r="J3" s="3"/>
      <c r="K3" s="3"/>
      <c r="L3" s="3"/>
      <c r="M3" s="3"/>
      <c r="N3" s="816" t="s">
        <v>282</v>
      </c>
      <c r="O3" s="816"/>
      <c r="P3" s="816"/>
      <c r="Q3" s="816"/>
    </row>
    <row r="4" spans="1:19" ht="25.5" customHeight="1" thickTop="1">
      <c r="A4" s="753" t="s">
        <v>283</v>
      </c>
      <c r="B4" s="806" t="s">
        <v>284</v>
      </c>
      <c r="C4" s="806"/>
      <c r="D4" s="806" t="s">
        <v>285</v>
      </c>
      <c r="E4" s="806"/>
      <c r="F4" s="806" t="s">
        <v>286</v>
      </c>
      <c r="G4" s="806"/>
      <c r="H4" s="806" t="s">
        <v>287</v>
      </c>
      <c r="I4" s="806"/>
      <c r="J4" s="806" t="s">
        <v>629</v>
      </c>
      <c r="K4" s="806"/>
      <c r="L4" s="806" t="s">
        <v>31</v>
      </c>
      <c r="M4" s="806"/>
      <c r="N4" s="806"/>
      <c r="P4" s="818" t="s">
        <v>7</v>
      </c>
      <c r="Q4" s="818"/>
    </row>
    <row r="5" spans="1:19" ht="19.5" customHeight="1">
      <c r="A5" s="805"/>
      <c r="B5" s="812" t="s">
        <v>288</v>
      </c>
      <c r="C5" s="812"/>
      <c r="D5" s="812" t="s">
        <v>289</v>
      </c>
      <c r="E5" s="812"/>
      <c r="F5" s="812" t="s">
        <v>290</v>
      </c>
      <c r="G5" s="812"/>
      <c r="H5" s="812" t="s">
        <v>291</v>
      </c>
      <c r="I5" s="812"/>
      <c r="J5" s="812" t="s">
        <v>292</v>
      </c>
      <c r="K5" s="812"/>
      <c r="L5" s="812" t="s">
        <v>24</v>
      </c>
      <c r="M5" s="812"/>
      <c r="N5" s="812"/>
      <c r="P5" s="819"/>
      <c r="Q5" s="819"/>
    </row>
    <row r="6" spans="1:19" ht="21.75" customHeight="1">
      <c r="A6" s="805"/>
      <c r="B6" s="186" t="s">
        <v>11</v>
      </c>
      <c r="C6" s="186" t="s">
        <v>12</v>
      </c>
      <c r="D6" s="186" t="s">
        <v>11</v>
      </c>
      <c r="E6" s="186" t="s">
        <v>12</v>
      </c>
      <c r="F6" s="186" t="s">
        <v>11</v>
      </c>
      <c r="G6" s="186" t="s">
        <v>12</v>
      </c>
      <c r="H6" s="186" t="s">
        <v>11</v>
      </c>
      <c r="I6" s="186" t="s">
        <v>12</v>
      </c>
      <c r="J6" s="186" t="s">
        <v>11</v>
      </c>
      <c r="K6" s="186" t="s">
        <v>12</v>
      </c>
      <c r="L6" s="186" t="s">
        <v>11</v>
      </c>
      <c r="M6" s="186" t="s">
        <v>12</v>
      </c>
      <c r="N6" s="181" t="s">
        <v>13</v>
      </c>
      <c r="P6" s="819"/>
      <c r="Q6" s="819"/>
    </row>
    <row r="7" spans="1:19" ht="21.75" customHeight="1" thickBot="1">
      <c r="A7" s="817"/>
      <c r="B7" s="214" t="s">
        <v>16</v>
      </c>
      <c r="C7" s="214" t="s">
        <v>17</v>
      </c>
      <c r="D7" s="214" t="s">
        <v>16</v>
      </c>
      <c r="E7" s="214" t="s">
        <v>17</v>
      </c>
      <c r="F7" s="214" t="s">
        <v>16</v>
      </c>
      <c r="G7" s="214" t="s">
        <v>17</v>
      </c>
      <c r="H7" s="214" t="s">
        <v>16</v>
      </c>
      <c r="I7" s="214" t="s">
        <v>17</v>
      </c>
      <c r="J7" s="214" t="s">
        <v>16</v>
      </c>
      <c r="K7" s="214" t="s">
        <v>17</v>
      </c>
      <c r="L7" s="214" t="s">
        <v>16</v>
      </c>
      <c r="M7" s="214" t="s">
        <v>17</v>
      </c>
      <c r="N7" s="214" t="s">
        <v>147</v>
      </c>
      <c r="P7" s="820"/>
      <c r="Q7" s="820"/>
      <c r="R7" t="s">
        <v>11</v>
      </c>
      <c r="S7" t="s">
        <v>293</v>
      </c>
    </row>
    <row r="8" spans="1:19" ht="27" customHeight="1" thickTop="1">
      <c r="A8" s="215" t="s">
        <v>39</v>
      </c>
      <c r="B8" s="218">
        <v>6</v>
      </c>
      <c r="C8" s="218">
        <v>0</v>
      </c>
      <c r="D8" s="218">
        <v>3</v>
      </c>
      <c r="E8" s="218">
        <v>0</v>
      </c>
      <c r="F8" s="218">
        <v>2</v>
      </c>
      <c r="G8" s="218">
        <v>1</v>
      </c>
      <c r="H8" s="218">
        <v>2</v>
      </c>
      <c r="I8" s="218">
        <v>3</v>
      </c>
      <c r="J8" s="218">
        <v>0</v>
      </c>
      <c r="K8" s="216">
        <v>0</v>
      </c>
      <c r="L8" s="13">
        <f>J8+H8+F8+D8+B8</f>
        <v>13</v>
      </c>
      <c r="M8" s="13">
        <f>K8+I8+G8+E8+C8</f>
        <v>4</v>
      </c>
      <c r="N8" s="13">
        <f>M8+L8</f>
        <v>17</v>
      </c>
      <c r="O8" s="217"/>
      <c r="P8" s="815" t="s">
        <v>40</v>
      </c>
      <c r="Q8" s="815"/>
    </row>
    <row r="9" spans="1:19" ht="27" customHeight="1">
      <c r="A9" s="215" t="s">
        <v>19</v>
      </c>
      <c r="B9" s="13">
        <v>23</v>
      </c>
      <c r="C9" s="13">
        <v>12</v>
      </c>
      <c r="D9" s="13">
        <v>10</v>
      </c>
      <c r="E9" s="13">
        <v>4</v>
      </c>
      <c r="F9" s="13">
        <v>40</v>
      </c>
      <c r="G9" s="13">
        <v>15</v>
      </c>
      <c r="H9" s="13">
        <v>14</v>
      </c>
      <c r="I9" s="13">
        <v>20</v>
      </c>
      <c r="J9" s="13">
        <v>3</v>
      </c>
      <c r="K9" s="13">
        <v>3</v>
      </c>
      <c r="L9" s="13">
        <f t="shared" ref="L9:L16" si="0">J9+H9+F9+D9+B9</f>
        <v>90</v>
      </c>
      <c r="M9" s="13">
        <f t="shared" ref="M9:M16" si="1">K9+I9+G9+E9+C9</f>
        <v>54</v>
      </c>
      <c r="N9" s="13">
        <f t="shared" ref="N9:N16" si="2">M9+L9</f>
        <v>144</v>
      </c>
      <c r="O9" s="217"/>
      <c r="P9" s="815" t="s">
        <v>20</v>
      </c>
      <c r="Q9" s="815"/>
    </row>
    <row r="10" spans="1:19" ht="27" customHeight="1">
      <c r="A10" s="215" t="s">
        <v>46</v>
      </c>
      <c r="B10" s="218">
        <v>5</v>
      </c>
      <c r="C10" s="218">
        <v>2</v>
      </c>
      <c r="D10" s="218">
        <v>0</v>
      </c>
      <c r="E10" s="218">
        <v>0</v>
      </c>
      <c r="F10" s="218">
        <v>7</v>
      </c>
      <c r="G10" s="218">
        <v>2</v>
      </c>
      <c r="H10" s="218">
        <v>2</v>
      </c>
      <c r="I10" s="218">
        <v>4</v>
      </c>
      <c r="J10" s="218">
        <v>7</v>
      </c>
      <c r="K10" s="218">
        <v>0</v>
      </c>
      <c r="L10" s="13">
        <f t="shared" si="0"/>
        <v>21</v>
      </c>
      <c r="M10" s="13">
        <f t="shared" si="1"/>
        <v>8</v>
      </c>
      <c r="N10" s="13">
        <f t="shared" si="2"/>
        <v>29</v>
      </c>
      <c r="O10" s="217"/>
      <c r="P10" s="815" t="s">
        <v>47</v>
      </c>
      <c r="Q10" s="815"/>
    </row>
    <row r="11" spans="1:19" ht="27" customHeight="1">
      <c r="A11" s="215" t="s">
        <v>21</v>
      </c>
      <c r="B11" s="218">
        <v>9</v>
      </c>
      <c r="C11" s="218">
        <v>5</v>
      </c>
      <c r="D11" s="218">
        <v>3</v>
      </c>
      <c r="E11" s="218">
        <v>0</v>
      </c>
      <c r="F11" s="218">
        <v>4</v>
      </c>
      <c r="G11" s="218">
        <v>1</v>
      </c>
      <c r="H11" s="218">
        <v>0</v>
      </c>
      <c r="I11" s="218">
        <v>9</v>
      </c>
      <c r="J11" s="218">
        <v>0</v>
      </c>
      <c r="K11" s="218">
        <v>0</v>
      </c>
      <c r="L11" s="13">
        <f t="shared" si="0"/>
        <v>16</v>
      </c>
      <c r="M11" s="13">
        <f t="shared" si="1"/>
        <v>15</v>
      </c>
      <c r="N11" s="13">
        <f t="shared" si="2"/>
        <v>31</v>
      </c>
      <c r="O11" s="217"/>
      <c r="P11" s="815" t="s">
        <v>49</v>
      </c>
      <c r="Q11" s="815"/>
    </row>
    <row r="12" spans="1:19" ht="27" customHeight="1">
      <c r="A12" s="215" t="s">
        <v>58</v>
      </c>
      <c r="B12" s="218" t="s">
        <v>445</v>
      </c>
      <c r="C12" s="218" t="s">
        <v>445</v>
      </c>
      <c r="D12" s="218" t="s">
        <v>445</v>
      </c>
      <c r="E12" s="218" t="s">
        <v>445</v>
      </c>
      <c r="F12" s="218" t="s">
        <v>445</v>
      </c>
      <c r="G12" s="218" t="s">
        <v>445</v>
      </c>
      <c r="H12" s="218" t="s">
        <v>445</v>
      </c>
      <c r="I12" s="218" t="s">
        <v>445</v>
      </c>
      <c r="J12" s="322" t="s">
        <v>445</v>
      </c>
      <c r="K12" s="322" t="s">
        <v>445</v>
      </c>
      <c r="L12" s="322" t="s">
        <v>445</v>
      </c>
      <c r="M12" s="322" t="s">
        <v>445</v>
      </c>
      <c r="N12" s="322" t="s">
        <v>445</v>
      </c>
      <c r="O12" s="217"/>
      <c r="P12" s="198"/>
      <c r="Q12" s="199" t="s">
        <v>59</v>
      </c>
    </row>
    <row r="13" spans="1:19" ht="27" customHeight="1">
      <c r="A13" s="215" t="s">
        <v>50</v>
      </c>
      <c r="B13" s="218">
        <v>1</v>
      </c>
      <c r="C13" s="218">
        <v>3</v>
      </c>
      <c r="D13" s="218">
        <v>7</v>
      </c>
      <c r="E13" s="218">
        <v>2</v>
      </c>
      <c r="F13" s="218">
        <v>8</v>
      </c>
      <c r="G13" s="218">
        <v>5</v>
      </c>
      <c r="H13" s="218">
        <v>2</v>
      </c>
      <c r="I13" s="218">
        <v>5</v>
      </c>
      <c r="J13" s="218">
        <v>0</v>
      </c>
      <c r="K13" s="218">
        <v>0</v>
      </c>
      <c r="L13" s="13">
        <f t="shared" si="0"/>
        <v>18</v>
      </c>
      <c r="M13" s="13">
        <f t="shared" si="1"/>
        <v>15</v>
      </c>
      <c r="N13" s="13">
        <f t="shared" si="2"/>
        <v>33</v>
      </c>
      <c r="O13" s="217"/>
      <c r="P13" s="815" t="s">
        <v>51</v>
      </c>
      <c r="Q13" s="815"/>
    </row>
    <row r="14" spans="1:19" ht="27" customHeight="1">
      <c r="A14" s="215" t="s">
        <v>52</v>
      </c>
      <c r="B14" s="218">
        <v>3</v>
      </c>
      <c r="C14" s="218">
        <v>2</v>
      </c>
      <c r="D14" s="218">
        <v>6</v>
      </c>
      <c r="E14" s="218">
        <v>1</v>
      </c>
      <c r="F14" s="218">
        <v>10</v>
      </c>
      <c r="G14" s="218">
        <v>2</v>
      </c>
      <c r="H14" s="218">
        <v>2</v>
      </c>
      <c r="I14" s="218">
        <v>2</v>
      </c>
      <c r="J14" s="218">
        <v>0</v>
      </c>
      <c r="K14" s="218">
        <v>0</v>
      </c>
      <c r="L14" s="13">
        <f t="shared" si="0"/>
        <v>21</v>
      </c>
      <c r="M14" s="13">
        <f t="shared" si="1"/>
        <v>7</v>
      </c>
      <c r="N14" s="13">
        <f t="shared" si="2"/>
        <v>28</v>
      </c>
      <c r="O14" s="217"/>
      <c r="P14" s="815" t="s">
        <v>53</v>
      </c>
      <c r="Q14" s="815"/>
    </row>
    <row r="15" spans="1:19" ht="27" customHeight="1">
      <c r="A15" s="215" t="s">
        <v>56</v>
      </c>
      <c r="B15" s="218" t="s">
        <v>445</v>
      </c>
      <c r="C15" s="218" t="s">
        <v>445</v>
      </c>
      <c r="D15" s="218" t="s">
        <v>445</v>
      </c>
      <c r="E15" s="218" t="s">
        <v>445</v>
      </c>
      <c r="F15" s="218" t="s">
        <v>445</v>
      </c>
      <c r="G15" s="218" t="s">
        <v>445</v>
      </c>
      <c r="H15" s="218" t="s">
        <v>445</v>
      </c>
      <c r="I15" s="218" t="s">
        <v>445</v>
      </c>
      <c r="J15" s="218" t="s">
        <v>445</v>
      </c>
      <c r="K15" s="218" t="s">
        <v>445</v>
      </c>
      <c r="L15" s="13" t="s">
        <v>445</v>
      </c>
      <c r="M15" s="13" t="s">
        <v>445</v>
      </c>
      <c r="N15" s="13" t="s">
        <v>445</v>
      </c>
      <c r="O15" s="217"/>
      <c r="P15" s="772" t="s">
        <v>57</v>
      </c>
      <c r="Q15" s="772"/>
    </row>
    <row r="16" spans="1:19" ht="27" customHeight="1" thickBot="1">
      <c r="A16" s="219" t="s">
        <v>69</v>
      </c>
      <c r="B16" s="220">
        <v>8</v>
      </c>
      <c r="C16" s="220">
        <v>6</v>
      </c>
      <c r="D16" s="220">
        <v>0</v>
      </c>
      <c r="E16" s="220">
        <v>0</v>
      </c>
      <c r="F16" s="220">
        <v>3</v>
      </c>
      <c r="G16" s="220">
        <v>2</v>
      </c>
      <c r="H16" s="220">
        <v>0</v>
      </c>
      <c r="I16" s="220">
        <v>0</v>
      </c>
      <c r="J16" s="220">
        <v>0</v>
      </c>
      <c r="K16" s="220">
        <v>0</v>
      </c>
      <c r="L16" s="13">
        <f t="shared" si="0"/>
        <v>11</v>
      </c>
      <c r="M16" s="13">
        <f t="shared" si="1"/>
        <v>8</v>
      </c>
      <c r="N16" s="13">
        <f t="shared" si="2"/>
        <v>19</v>
      </c>
      <c r="O16" s="217"/>
      <c r="P16" s="813" t="s">
        <v>62</v>
      </c>
      <c r="Q16" s="813"/>
    </row>
    <row r="17" spans="1:24" ht="27" customHeight="1" thickTop="1" thickBot="1">
      <c r="A17" s="42" t="s">
        <v>23</v>
      </c>
      <c r="B17" s="205">
        <f t="shared" ref="B17:N17" si="3">SUM(B8:B16)</f>
        <v>55</v>
      </c>
      <c r="C17" s="205">
        <f t="shared" si="3"/>
        <v>30</v>
      </c>
      <c r="D17" s="205">
        <f t="shared" si="3"/>
        <v>29</v>
      </c>
      <c r="E17" s="205">
        <f t="shared" si="3"/>
        <v>7</v>
      </c>
      <c r="F17" s="205">
        <f t="shared" si="3"/>
        <v>74</v>
      </c>
      <c r="G17" s="205">
        <f t="shared" si="3"/>
        <v>28</v>
      </c>
      <c r="H17" s="205">
        <f t="shared" si="3"/>
        <v>22</v>
      </c>
      <c r="I17" s="205">
        <f t="shared" si="3"/>
        <v>43</v>
      </c>
      <c r="J17" s="205">
        <f t="shared" si="3"/>
        <v>10</v>
      </c>
      <c r="K17" s="205">
        <f t="shared" si="3"/>
        <v>3</v>
      </c>
      <c r="L17" s="205">
        <f t="shared" si="3"/>
        <v>190</v>
      </c>
      <c r="M17" s="205">
        <f t="shared" si="3"/>
        <v>111</v>
      </c>
      <c r="N17" s="205">
        <f t="shared" si="3"/>
        <v>301</v>
      </c>
      <c r="O17" s="217"/>
      <c r="P17" s="814" t="s">
        <v>24</v>
      </c>
      <c r="Q17" s="814"/>
      <c r="R17" s="8"/>
      <c r="S17" s="8"/>
      <c r="T17" s="8"/>
      <c r="U17" s="8"/>
      <c r="V17" s="8"/>
      <c r="W17" s="8"/>
      <c r="X17" s="8"/>
    </row>
    <row r="18" spans="1:24" ht="21.75" customHeight="1" thickTop="1">
      <c r="B18" s="1"/>
      <c r="C18" s="1"/>
      <c r="D18" s="1"/>
      <c r="E18" s="1"/>
      <c r="F18" s="1"/>
      <c r="G18" s="1"/>
      <c r="H18" s="1"/>
      <c r="I18" s="1"/>
      <c r="J18" s="1"/>
      <c r="K18" s="1"/>
      <c r="L18" s="1"/>
      <c r="M18" s="1"/>
      <c r="N18" s="221"/>
      <c r="O18" s="217"/>
    </row>
  </sheetData>
  <mergeCells count="26">
    <mergeCell ref="A1:Q1"/>
    <mergeCell ref="A2:Q2"/>
    <mergeCell ref="N3:Q3"/>
    <mergeCell ref="A4:A7"/>
    <mergeCell ref="B4:C4"/>
    <mergeCell ref="D4:E4"/>
    <mergeCell ref="F4:G4"/>
    <mergeCell ref="H4:I4"/>
    <mergeCell ref="J4:K4"/>
    <mergeCell ref="L4:N4"/>
    <mergeCell ref="P4:Q7"/>
    <mergeCell ref="B5:C5"/>
    <mergeCell ref="D5:E5"/>
    <mergeCell ref="F5:G5"/>
    <mergeCell ref="H5:I5"/>
    <mergeCell ref="J5:K5"/>
    <mergeCell ref="L5:N5"/>
    <mergeCell ref="P15:Q15"/>
    <mergeCell ref="P16:Q16"/>
    <mergeCell ref="P17:Q17"/>
    <mergeCell ref="P8:Q8"/>
    <mergeCell ref="P9:Q9"/>
    <mergeCell ref="P10:Q10"/>
    <mergeCell ref="P11:Q11"/>
    <mergeCell ref="P13:Q13"/>
    <mergeCell ref="P14:Q14"/>
  </mergeCells>
  <printOptions horizontalCentered="1"/>
  <pageMargins left="1" right="1" top="1.5" bottom="1" header="1.5" footer="1"/>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21"/>
  <sheetViews>
    <sheetView rightToLeft="1" view="pageBreakPreview" zoomScale="80" zoomScaleNormal="100" zoomScaleSheetLayoutView="80" workbookViewId="0">
      <selection activeCell="G6" sqref="G6:I6"/>
    </sheetView>
  </sheetViews>
  <sheetFormatPr defaultColWidth="9.109375" defaultRowHeight="13.2"/>
  <cols>
    <col min="1" max="1" width="2.44140625" style="87" customWidth="1"/>
    <col min="2" max="2" width="15.33203125" style="87" customWidth="1"/>
    <col min="3" max="12" width="11.109375" style="87" customWidth="1"/>
    <col min="13" max="13" width="11.44140625" style="87" customWidth="1"/>
    <col min="14" max="14" width="12.5546875" style="87" customWidth="1"/>
    <col min="15" max="16384" width="9.109375" style="87"/>
  </cols>
  <sheetData>
    <row r="1" spans="1:14" s="455" customFormat="1" ht="22.5" customHeight="1"/>
    <row r="2" spans="1:14" s="455" customFormat="1" ht="28.5" customHeight="1">
      <c r="A2" s="601" t="s">
        <v>603</v>
      </c>
      <c r="B2" s="601"/>
      <c r="C2" s="601"/>
      <c r="D2" s="601"/>
      <c r="E2" s="601"/>
      <c r="F2" s="601"/>
      <c r="G2" s="601"/>
      <c r="H2" s="601"/>
      <c r="I2" s="601"/>
      <c r="J2" s="601"/>
      <c r="K2" s="601"/>
      <c r="L2" s="601"/>
      <c r="M2" s="601"/>
      <c r="N2" s="601"/>
    </row>
    <row r="3" spans="1:14" s="455" customFormat="1" ht="28.5" customHeight="1">
      <c r="A3" s="602" t="s">
        <v>699</v>
      </c>
      <c r="B3" s="602"/>
      <c r="C3" s="602"/>
      <c r="D3" s="602"/>
      <c r="E3" s="602"/>
      <c r="F3" s="602"/>
      <c r="G3" s="602"/>
      <c r="H3" s="602"/>
      <c r="I3" s="602"/>
      <c r="J3" s="602"/>
      <c r="K3" s="602"/>
      <c r="L3" s="602"/>
      <c r="M3" s="602"/>
      <c r="N3" s="602"/>
    </row>
    <row r="4" spans="1:14" s="455" customFormat="1" ht="28.5" customHeight="1" thickBot="1">
      <c r="A4" s="603" t="s">
        <v>541</v>
      </c>
      <c r="B4" s="603"/>
      <c r="C4" s="603"/>
      <c r="D4" s="603"/>
      <c r="E4" s="603"/>
      <c r="F4" s="603"/>
      <c r="G4" s="603"/>
      <c r="H4" s="603"/>
      <c r="I4" s="603"/>
      <c r="J4" s="603"/>
      <c r="K4" s="603"/>
      <c r="L4" s="603"/>
      <c r="M4" s="604" t="s">
        <v>542</v>
      </c>
      <c r="N4" s="604"/>
    </row>
    <row r="5" spans="1:14" s="317" customFormat="1" ht="20.100000000000001" customHeight="1" thickTop="1">
      <c r="A5" s="593" t="s">
        <v>543</v>
      </c>
      <c r="B5" s="593"/>
      <c r="C5" s="605" t="s">
        <v>544</v>
      </c>
      <c r="D5" s="593" t="s">
        <v>545</v>
      </c>
      <c r="E5" s="593"/>
      <c r="F5" s="593"/>
      <c r="G5" s="593" t="s">
        <v>546</v>
      </c>
      <c r="H5" s="593"/>
      <c r="I5" s="593"/>
      <c r="J5" s="593" t="s">
        <v>547</v>
      </c>
      <c r="K5" s="593"/>
      <c r="L5" s="593"/>
      <c r="M5" s="608" t="s">
        <v>548</v>
      </c>
      <c r="N5" s="608"/>
    </row>
    <row r="6" spans="1:14" s="317" customFormat="1" ht="20.100000000000001" customHeight="1">
      <c r="A6" s="594"/>
      <c r="B6" s="594"/>
      <c r="C6" s="606"/>
      <c r="D6" s="611" t="s">
        <v>252</v>
      </c>
      <c r="E6" s="611"/>
      <c r="F6" s="611"/>
      <c r="G6" s="611" t="s">
        <v>9</v>
      </c>
      <c r="H6" s="611"/>
      <c r="I6" s="611"/>
      <c r="J6" s="611" t="s">
        <v>10</v>
      </c>
      <c r="K6" s="611"/>
      <c r="L6" s="611"/>
      <c r="M6" s="609"/>
      <c r="N6" s="609"/>
    </row>
    <row r="7" spans="1:14" s="317" customFormat="1" ht="24.75" customHeight="1">
      <c r="A7" s="594"/>
      <c r="B7" s="594"/>
      <c r="C7" s="607"/>
      <c r="D7" s="434" t="s">
        <v>11</v>
      </c>
      <c r="E7" s="434" t="s">
        <v>12</v>
      </c>
      <c r="F7" s="434" t="s">
        <v>13</v>
      </c>
      <c r="G7" s="434" t="s">
        <v>11</v>
      </c>
      <c r="H7" s="434" t="s">
        <v>12</v>
      </c>
      <c r="I7" s="434" t="s">
        <v>13</v>
      </c>
      <c r="J7" s="434" t="s">
        <v>11</v>
      </c>
      <c r="K7" s="434" t="s">
        <v>12</v>
      </c>
      <c r="L7" s="434" t="s">
        <v>13</v>
      </c>
      <c r="M7" s="609"/>
      <c r="N7" s="609"/>
    </row>
    <row r="8" spans="1:14" s="317" customFormat="1" ht="25.5" customHeight="1" thickBot="1">
      <c r="A8" s="595"/>
      <c r="B8" s="595"/>
      <c r="C8" s="429" t="s">
        <v>549</v>
      </c>
      <c r="D8" s="456" t="s">
        <v>16</v>
      </c>
      <c r="E8" s="456" t="s">
        <v>17</v>
      </c>
      <c r="F8" s="456" t="s">
        <v>18</v>
      </c>
      <c r="G8" s="456" t="s">
        <v>16</v>
      </c>
      <c r="H8" s="456" t="s">
        <v>17</v>
      </c>
      <c r="I8" s="456" t="s">
        <v>18</v>
      </c>
      <c r="J8" s="456" t="s">
        <v>16</v>
      </c>
      <c r="K8" s="456" t="s">
        <v>17</v>
      </c>
      <c r="L8" s="456" t="s">
        <v>18</v>
      </c>
      <c r="M8" s="610"/>
      <c r="N8" s="610"/>
    </row>
    <row r="9" spans="1:14" s="457" customFormat="1" ht="39" customHeight="1" thickTop="1">
      <c r="A9" s="617" t="s">
        <v>550</v>
      </c>
      <c r="B9" s="617"/>
      <c r="C9" s="311">
        <v>15</v>
      </c>
      <c r="D9" s="311">
        <v>207</v>
      </c>
      <c r="E9" s="311">
        <v>129</v>
      </c>
      <c r="F9" s="311">
        <f>SUM(D9:E9)</f>
        <v>336</v>
      </c>
      <c r="G9" s="311">
        <v>129</v>
      </c>
      <c r="H9" s="311">
        <v>98</v>
      </c>
      <c r="I9" s="311">
        <f>SUM(G9:H9)</f>
        <v>227</v>
      </c>
      <c r="J9" s="311">
        <v>86</v>
      </c>
      <c r="K9" s="311">
        <v>83</v>
      </c>
      <c r="L9" s="311">
        <f>SUM(J9:K9)</f>
        <v>169</v>
      </c>
      <c r="M9" s="615" t="s">
        <v>551</v>
      </c>
      <c r="N9" s="615"/>
    </row>
    <row r="10" spans="1:14" s="457" customFormat="1" ht="54" customHeight="1">
      <c r="A10" s="614" t="s">
        <v>552</v>
      </c>
      <c r="B10" s="614"/>
      <c r="C10" s="312">
        <v>8</v>
      </c>
      <c r="D10" s="312">
        <v>190</v>
      </c>
      <c r="E10" s="312">
        <v>111</v>
      </c>
      <c r="F10" s="312">
        <f>SUM(D10:E10)</f>
        <v>301</v>
      </c>
      <c r="G10" s="312">
        <v>105</v>
      </c>
      <c r="H10" s="312">
        <v>74</v>
      </c>
      <c r="I10" s="312">
        <f>SUM(G10:H10)</f>
        <v>179</v>
      </c>
      <c r="J10" s="312">
        <v>64</v>
      </c>
      <c r="K10" s="312">
        <v>58</v>
      </c>
      <c r="L10" s="312">
        <f>SUM(J10:K10)</f>
        <v>122</v>
      </c>
      <c r="M10" s="616" t="s">
        <v>698</v>
      </c>
      <c r="N10" s="616"/>
    </row>
    <row r="11" spans="1:14" s="457" customFormat="1" ht="54" customHeight="1">
      <c r="A11" s="620" t="s">
        <v>532</v>
      </c>
      <c r="B11" s="620"/>
      <c r="C11" s="312">
        <v>2</v>
      </c>
      <c r="D11" s="312">
        <v>187</v>
      </c>
      <c r="E11" s="312">
        <v>156</v>
      </c>
      <c r="F11" s="312">
        <f>SUM(D11:E11)</f>
        <v>343</v>
      </c>
      <c r="G11" s="312">
        <v>28</v>
      </c>
      <c r="H11" s="312">
        <v>20</v>
      </c>
      <c r="I11" s="312">
        <f>SUM(G11:H11)</f>
        <v>48</v>
      </c>
      <c r="J11" s="312">
        <v>19</v>
      </c>
      <c r="K11" s="312">
        <v>28</v>
      </c>
      <c r="L11" s="312">
        <f>SUM(J11:K11)</f>
        <v>47</v>
      </c>
      <c r="M11" s="616" t="s">
        <v>710</v>
      </c>
      <c r="N11" s="616"/>
    </row>
    <row r="12" spans="1:14" s="457" customFormat="1" ht="45.75" customHeight="1" thickBot="1">
      <c r="A12" s="618" t="s">
        <v>553</v>
      </c>
      <c r="B12" s="618"/>
      <c r="C12" s="312">
        <v>66</v>
      </c>
      <c r="D12" s="312">
        <v>1901</v>
      </c>
      <c r="E12" s="312">
        <v>789</v>
      </c>
      <c r="F12" s="312">
        <f>SUM(D12:E12)</f>
        <v>2690</v>
      </c>
      <c r="G12" s="312">
        <v>883</v>
      </c>
      <c r="H12" s="312">
        <v>308</v>
      </c>
      <c r="I12" s="312">
        <f>SUM(G12:H12)</f>
        <v>1191</v>
      </c>
      <c r="J12" s="312">
        <v>439</v>
      </c>
      <c r="K12" s="312">
        <v>169</v>
      </c>
      <c r="L12" s="312">
        <f>SUM(J12:K12)</f>
        <v>608</v>
      </c>
      <c r="M12" s="619" t="s">
        <v>539</v>
      </c>
      <c r="N12" s="619"/>
    </row>
    <row r="13" spans="1:14" s="457" customFormat="1" ht="39" customHeight="1" thickTop="1" thickBot="1">
      <c r="A13" s="612" t="s">
        <v>23</v>
      </c>
      <c r="B13" s="612"/>
      <c r="C13" s="351">
        <f>SUM(C9:C12)</f>
        <v>91</v>
      </c>
      <c r="D13" s="351">
        <f t="shared" ref="D13:L13" si="0">SUM(D9:D12)</f>
        <v>2485</v>
      </c>
      <c r="E13" s="351">
        <f t="shared" si="0"/>
        <v>1185</v>
      </c>
      <c r="F13" s="351">
        <f t="shared" si="0"/>
        <v>3670</v>
      </c>
      <c r="G13" s="351">
        <f t="shared" si="0"/>
        <v>1145</v>
      </c>
      <c r="H13" s="351">
        <f t="shared" si="0"/>
        <v>500</v>
      </c>
      <c r="I13" s="351">
        <f t="shared" si="0"/>
        <v>1645</v>
      </c>
      <c r="J13" s="351">
        <f t="shared" si="0"/>
        <v>608</v>
      </c>
      <c r="K13" s="351">
        <f t="shared" si="0"/>
        <v>338</v>
      </c>
      <c r="L13" s="351">
        <f t="shared" si="0"/>
        <v>946</v>
      </c>
      <c r="M13" s="613" t="s">
        <v>24</v>
      </c>
      <c r="N13" s="613"/>
    </row>
    <row r="14" spans="1:14" ht="12.75" customHeight="1" thickTop="1">
      <c r="B14" s="353"/>
      <c r="C14" s="353"/>
      <c r="D14" s="353"/>
      <c r="E14" s="353"/>
      <c r="F14" s="353"/>
      <c r="G14" s="353"/>
      <c r="H14" s="353"/>
    </row>
    <row r="15" spans="1:14">
      <c r="B15" s="353"/>
      <c r="C15" s="353"/>
      <c r="D15" s="353"/>
      <c r="E15" s="353"/>
      <c r="F15" s="353"/>
      <c r="G15" s="353"/>
      <c r="H15" s="353"/>
      <c r="L15" s="459"/>
    </row>
    <row r="16" spans="1:14">
      <c r="B16" s="353"/>
      <c r="C16" s="459"/>
      <c r="D16" s="353"/>
      <c r="E16" s="459"/>
      <c r="G16" s="353"/>
      <c r="H16" s="353"/>
      <c r="I16" s="353"/>
      <c r="J16" s="353"/>
      <c r="K16" s="353"/>
      <c r="L16" s="353"/>
    </row>
    <row r="17" spans="2:14" ht="15">
      <c r="B17" s="306"/>
      <c r="C17" s="459"/>
      <c r="D17" s="306"/>
      <c r="E17" s="459"/>
      <c r="F17" s="459"/>
      <c r="G17" s="459"/>
      <c r="H17" s="459"/>
      <c r="I17" s="459"/>
      <c r="J17" s="459"/>
      <c r="K17" s="108"/>
      <c r="L17" s="459"/>
      <c r="N17" s="459"/>
    </row>
    <row r="18" spans="2:14" ht="15">
      <c r="B18" s="353"/>
      <c r="C18" s="459"/>
      <c r="D18" s="306"/>
      <c r="E18" s="353"/>
      <c r="F18" s="459"/>
      <c r="G18" s="353"/>
      <c r="H18" s="353"/>
      <c r="I18" s="459"/>
      <c r="J18" s="459"/>
      <c r="K18" s="459"/>
      <c r="L18" s="459"/>
      <c r="N18" s="459"/>
    </row>
    <row r="19" spans="2:14" ht="15">
      <c r="B19" s="353"/>
      <c r="C19" s="459"/>
      <c r="D19" s="306"/>
      <c r="E19" s="353"/>
      <c r="F19" s="459"/>
      <c r="G19" s="353"/>
      <c r="H19" s="353"/>
      <c r="I19" s="459"/>
      <c r="J19" s="459"/>
      <c r="L19" s="459"/>
    </row>
    <row r="20" spans="2:14">
      <c r="B20" s="353"/>
      <c r="C20" s="353"/>
      <c r="D20" s="353"/>
      <c r="E20" s="353"/>
      <c r="F20" s="353"/>
      <c r="G20" s="353"/>
      <c r="H20" s="353"/>
      <c r="I20" s="459"/>
      <c r="J20" s="459"/>
      <c r="L20" s="459"/>
    </row>
    <row r="21" spans="2:14">
      <c r="I21" s="459"/>
      <c r="L21" s="459"/>
    </row>
  </sheetData>
  <mergeCells count="23">
    <mergeCell ref="A13:B13"/>
    <mergeCell ref="M13:N13"/>
    <mergeCell ref="A10:B10"/>
    <mergeCell ref="M9:N9"/>
    <mergeCell ref="M10:N10"/>
    <mergeCell ref="A9:B9"/>
    <mergeCell ref="M11:N11"/>
    <mergeCell ref="A12:B12"/>
    <mergeCell ref="M12:N12"/>
    <mergeCell ref="A11:B11"/>
    <mergeCell ref="A2:N2"/>
    <mergeCell ref="A3:N3"/>
    <mergeCell ref="A4:L4"/>
    <mergeCell ref="M4:N4"/>
    <mergeCell ref="A5:B8"/>
    <mergeCell ref="C5:C7"/>
    <mergeCell ref="D5:F5"/>
    <mergeCell ref="G5:I5"/>
    <mergeCell ref="J5:L5"/>
    <mergeCell ref="M5:N8"/>
    <mergeCell ref="D6:F6"/>
    <mergeCell ref="G6:I6"/>
    <mergeCell ref="J6:L6"/>
  </mergeCells>
  <printOptions horizontalCentered="1"/>
  <pageMargins left="1" right="1" top="1.5" bottom="1" header="1.5" footer="1"/>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17"/>
  <sheetViews>
    <sheetView rightToLeft="1" view="pageBreakPreview" zoomScale="80" zoomScaleNormal="80" zoomScaleSheetLayoutView="80" workbookViewId="0">
      <selection activeCell="O13" sqref="O13"/>
    </sheetView>
  </sheetViews>
  <sheetFormatPr defaultRowHeight="13.2"/>
  <cols>
    <col min="1" max="1" width="21.5546875" style="234" customWidth="1"/>
    <col min="2" max="14" width="8.33203125" customWidth="1"/>
    <col min="15" max="15" width="17.33203125" customWidth="1"/>
  </cols>
  <sheetData>
    <row r="1" spans="1:16" s="1" customFormat="1" ht="21" customHeight="1"/>
    <row r="2" spans="1:16" ht="24.75" customHeight="1">
      <c r="A2" s="761" t="s">
        <v>630</v>
      </c>
      <c r="B2" s="761"/>
      <c r="C2" s="761"/>
      <c r="D2" s="761"/>
      <c r="E2" s="761"/>
      <c r="F2" s="761"/>
      <c r="G2" s="761"/>
      <c r="H2" s="761"/>
      <c r="I2" s="761"/>
      <c r="J2" s="761"/>
      <c r="K2" s="761"/>
      <c r="L2" s="761"/>
      <c r="M2" s="761"/>
      <c r="N2" s="761"/>
    </row>
    <row r="3" spans="1:16" ht="43.5" customHeight="1">
      <c r="A3" s="761" t="s">
        <v>631</v>
      </c>
      <c r="B3" s="761"/>
      <c r="C3" s="761"/>
      <c r="D3" s="761"/>
      <c r="E3" s="761"/>
      <c r="F3" s="761"/>
      <c r="G3" s="761"/>
      <c r="H3" s="761"/>
      <c r="I3" s="761"/>
      <c r="J3" s="761"/>
      <c r="K3" s="761"/>
      <c r="L3" s="761"/>
      <c r="M3" s="761"/>
      <c r="N3" s="761"/>
      <c r="O3" s="761"/>
    </row>
    <row r="4" spans="1:16" ht="19.5" customHeight="1" thickBot="1">
      <c r="A4" s="535" t="s">
        <v>294</v>
      </c>
      <c r="B4" s="535"/>
      <c r="C4" s="535"/>
      <c r="D4" s="535"/>
      <c r="E4" s="535"/>
      <c r="F4" s="535"/>
      <c r="G4" s="535"/>
      <c r="H4" s="535"/>
      <c r="I4" s="535"/>
      <c r="J4" s="535"/>
      <c r="K4" s="535"/>
      <c r="L4" s="535"/>
      <c r="M4" s="535"/>
      <c r="N4" s="535"/>
      <c r="O4" s="22" t="s">
        <v>295</v>
      </c>
    </row>
    <row r="5" spans="1:16" ht="19.5" customHeight="1" thickTop="1">
      <c r="A5" s="753" t="s">
        <v>296</v>
      </c>
      <c r="B5" s="751" t="s">
        <v>297</v>
      </c>
      <c r="C5" s="751"/>
      <c r="D5" s="824" t="s">
        <v>257</v>
      </c>
      <c r="E5" s="824"/>
      <c r="F5" s="824" t="s">
        <v>258</v>
      </c>
      <c r="G5" s="824"/>
      <c r="H5" s="824" t="s">
        <v>259</v>
      </c>
      <c r="I5" s="824"/>
      <c r="J5" s="751" t="s">
        <v>30</v>
      </c>
      <c r="K5" s="751"/>
      <c r="L5" s="753" t="s">
        <v>23</v>
      </c>
      <c r="M5" s="753"/>
      <c r="N5" s="753"/>
      <c r="O5" s="826" t="s">
        <v>298</v>
      </c>
    </row>
    <row r="6" spans="1:16" ht="20.100000000000001" customHeight="1">
      <c r="A6" s="805"/>
      <c r="B6" s="821" t="s">
        <v>262</v>
      </c>
      <c r="C6" s="821"/>
      <c r="D6" s="825"/>
      <c r="E6" s="825"/>
      <c r="F6" s="825"/>
      <c r="G6" s="825"/>
      <c r="H6" s="825"/>
      <c r="I6" s="825"/>
      <c r="J6" s="822" t="s">
        <v>694</v>
      </c>
      <c r="K6" s="822"/>
      <c r="L6" s="823" t="s">
        <v>24</v>
      </c>
      <c r="M6" s="823"/>
      <c r="N6" s="823"/>
      <c r="O6" s="827"/>
    </row>
    <row r="7" spans="1:16" ht="20.100000000000001" customHeight="1">
      <c r="A7" s="805"/>
      <c r="B7" s="6" t="s">
        <v>11</v>
      </c>
      <c r="C7" s="6" t="s">
        <v>12</v>
      </c>
      <c r="D7" s="6" t="s">
        <v>11</v>
      </c>
      <c r="E7" s="6" t="s">
        <v>12</v>
      </c>
      <c r="F7" s="6" t="s">
        <v>11</v>
      </c>
      <c r="G7" s="6" t="s">
        <v>12</v>
      </c>
      <c r="H7" s="6" t="s">
        <v>11</v>
      </c>
      <c r="I7" s="6" t="s">
        <v>12</v>
      </c>
      <c r="J7" s="6" t="s">
        <v>11</v>
      </c>
      <c r="K7" s="6" t="s">
        <v>12</v>
      </c>
      <c r="L7" s="6" t="s">
        <v>11</v>
      </c>
      <c r="M7" s="6" t="s">
        <v>12</v>
      </c>
      <c r="N7" s="222" t="s">
        <v>13</v>
      </c>
      <c r="O7" s="827"/>
    </row>
    <row r="8" spans="1:16" ht="27" customHeight="1" thickBot="1">
      <c r="A8" s="805"/>
      <c r="B8" s="182" t="s">
        <v>16</v>
      </c>
      <c r="C8" s="182" t="s">
        <v>17</v>
      </c>
      <c r="D8" s="182" t="s">
        <v>16</v>
      </c>
      <c r="E8" s="182" t="s">
        <v>17</v>
      </c>
      <c r="F8" s="182" t="s">
        <v>16</v>
      </c>
      <c r="G8" s="182" t="s">
        <v>17</v>
      </c>
      <c r="H8" s="182" t="s">
        <v>16</v>
      </c>
      <c r="I8" s="182" t="s">
        <v>17</v>
      </c>
      <c r="J8" s="182" t="s">
        <v>16</v>
      </c>
      <c r="K8" s="182" t="s">
        <v>17</v>
      </c>
      <c r="L8" s="182" t="s">
        <v>16</v>
      </c>
      <c r="M8" s="182" t="s">
        <v>17</v>
      </c>
      <c r="N8" s="182" t="s">
        <v>147</v>
      </c>
      <c r="O8" s="828"/>
      <c r="P8" s="223"/>
    </row>
    <row r="9" spans="1:16" ht="29.25" customHeight="1" thickTop="1">
      <c r="A9" s="224" t="s">
        <v>299</v>
      </c>
      <c r="B9" s="225">
        <v>1</v>
      </c>
      <c r="C9" s="225">
        <v>1</v>
      </c>
      <c r="D9" s="225">
        <v>1</v>
      </c>
      <c r="E9" s="225">
        <v>3</v>
      </c>
      <c r="F9" s="225">
        <v>10</v>
      </c>
      <c r="G9" s="225">
        <v>2</v>
      </c>
      <c r="H9" s="225">
        <v>14</v>
      </c>
      <c r="I9" s="225">
        <v>1</v>
      </c>
      <c r="J9" s="225">
        <v>7</v>
      </c>
      <c r="K9" s="225">
        <v>1</v>
      </c>
      <c r="L9" s="261">
        <f>J9+H9+F9+D9+B9</f>
        <v>33</v>
      </c>
      <c r="M9" s="261">
        <f>K9+I9+G9+E9+C9</f>
        <v>8</v>
      </c>
      <c r="N9" s="261">
        <f>SUM(L9:M9)</f>
        <v>41</v>
      </c>
      <c r="O9" s="226" t="s">
        <v>300</v>
      </c>
      <c r="P9" s="321"/>
    </row>
    <row r="10" spans="1:16" ht="29.25" customHeight="1">
      <c r="A10" s="227" t="s">
        <v>301</v>
      </c>
      <c r="B10" s="218">
        <v>0</v>
      </c>
      <c r="C10" s="260">
        <v>0</v>
      </c>
      <c r="D10" s="260">
        <v>0</v>
      </c>
      <c r="E10" s="260">
        <v>0</v>
      </c>
      <c r="F10" s="218">
        <v>6</v>
      </c>
      <c r="G10" s="218">
        <v>0</v>
      </c>
      <c r="H10" s="218">
        <v>12</v>
      </c>
      <c r="I10" s="218">
        <v>6</v>
      </c>
      <c r="J10" s="218">
        <v>11</v>
      </c>
      <c r="K10" s="218">
        <v>14</v>
      </c>
      <c r="L10" s="260">
        <f t="shared" ref="L10:L15" si="0">J10+H10+F10+D10+B10</f>
        <v>29</v>
      </c>
      <c r="M10" s="260">
        <f t="shared" ref="M10:M15" si="1">K10+I10+G10+E10+C10</f>
        <v>20</v>
      </c>
      <c r="N10" s="260">
        <f t="shared" ref="N10:N15" si="2">SUM(L10:M10)</f>
        <v>49</v>
      </c>
      <c r="O10" s="228" t="s">
        <v>302</v>
      </c>
      <c r="P10" s="321"/>
    </row>
    <row r="11" spans="1:16" ht="29.25" customHeight="1">
      <c r="A11" s="227" t="s">
        <v>303</v>
      </c>
      <c r="B11" s="218">
        <v>0</v>
      </c>
      <c r="C11" s="218">
        <v>0</v>
      </c>
      <c r="D11" s="218">
        <v>1</v>
      </c>
      <c r="E11" s="218">
        <v>0</v>
      </c>
      <c r="F11" s="218">
        <v>8</v>
      </c>
      <c r="G11" s="218">
        <v>7</v>
      </c>
      <c r="H11" s="218">
        <v>9</v>
      </c>
      <c r="I11" s="218">
        <v>10</v>
      </c>
      <c r="J11" s="218">
        <v>5</v>
      </c>
      <c r="K11" s="218">
        <v>3</v>
      </c>
      <c r="L11" s="260">
        <f t="shared" si="0"/>
        <v>23</v>
      </c>
      <c r="M11" s="260">
        <f t="shared" si="1"/>
        <v>20</v>
      </c>
      <c r="N11" s="260">
        <f t="shared" si="2"/>
        <v>43</v>
      </c>
      <c r="O11" s="228" t="s">
        <v>304</v>
      </c>
      <c r="P11" s="321"/>
    </row>
    <row r="12" spans="1:16" ht="29.25" customHeight="1">
      <c r="A12" s="227" t="s">
        <v>305</v>
      </c>
      <c r="B12" s="218">
        <v>0</v>
      </c>
      <c r="C12" s="218">
        <v>4</v>
      </c>
      <c r="D12" s="218">
        <v>1</v>
      </c>
      <c r="E12" s="218">
        <v>0</v>
      </c>
      <c r="F12" s="218">
        <v>7</v>
      </c>
      <c r="G12" s="218">
        <v>6</v>
      </c>
      <c r="H12" s="218">
        <v>29</v>
      </c>
      <c r="I12" s="218">
        <v>17</v>
      </c>
      <c r="J12" s="218">
        <v>29</v>
      </c>
      <c r="K12" s="218">
        <v>10</v>
      </c>
      <c r="L12" s="260">
        <f t="shared" si="0"/>
        <v>66</v>
      </c>
      <c r="M12" s="260">
        <f t="shared" si="1"/>
        <v>37</v>
      </c>
      <c r="N12" s="260">
        <f t="shared" si="2"/>
        <v>103</v>
      </c>
      <c r="O12" s="228" t="s">
        <v>306</v>
      </c>
      <c r="P12" s="321"/>
    </row>
    <row r="13" spans="1:16" ht="42.75" customHeight="1">
      <c r="A13" s="227" t="s">
        <v>307</v>
      </c>
      <c r="B13" s="218">
        <v>0</v>
      </c>
      <c r="C13" s="260">
        <v>0</v>
      </c>
      <c r="D13" s="260">
        <v>0</v>
      </c>
      <c r="E13" s="260">
        <v>0</v>
      </c>
      <c r="F13" s="218">
        <v>3</v>
      </c>
      <c r="G13" s="218">
        <v>3</v>
      </c>
      <c r="H13" s="218">
        <v>10</v>
      </c>
      <c r="I13" s="218">
        <v>2</v>
      </c>
      <c r="J13" s="218">
        <v>26</v>
      </c>
      <c r="K13" s="218">
        <v>20</v>
      </c>
      <c r="L13" s="260">
        <f t="shared" si="0"/>
        <v>39</v>
      </c>
      <c r="M13" s="260">
        <f t="shared" si="1"/>
        <v>25</v>
      </c>
      <c r="N13" s="260">
        <f t="shared" si="2"/>
        <v>64</v>
      </c>
      <c r="O13" s="228" t="s">
        <v>728</v>
      </c>
      <c r="P13" s="321"/>
    </row>
    <row r="14" spans="1:16" ht="28.5" customHeight="1">
      <c r="A14" s="227" t="s">
        <v>308</v>
      </c>
      <c r="B14" s="218">
        <v>0</v>
      </c>
      <c r="C14" s="218">
        <v>0</v>
      </c>
      <c r="D14" s="260">
        <v>0</v>
      </c>
      <c r="E14" s="260">
        <v>0</v>
      </c>
      <c r="F14" s="260">
        <v>0</v>
      </c>
      <c r="G14" s="218">
        <v>1</v>
      </c>
      <c r="H14" s="218">
        <v>0</v>
      </c>
      <c r="I14" s="260">
        <v>0</v>
      </c>
      <c r="J14" s="260">
        <v>0</v>
      </c>
      <c r="K14" s="260">
        <v>0</v>
      </c>
      <c r="L14" s="260">
        <f t="shared" si="0"/>
        <v>0</v>
      </c>
      <c r="M14" s="260">
        <f t="shared" si="1"/>
        <v>1</v>
      </c>
      <c r="N14" s="260">
        <f t="shared" si="2"/>
        <v>1</v>
      </c>
      <c r="O14" s="228" t="s">
        <v>727</v>
      </c>
      <c r="P14" s="321"/>
    </row>
    <row r="15" spans="1:16" ht="28.5" customHeight="1" thickBot="1">
      <c r="A15" s="229" t="s">
        <v>70</v>
      </c>
      <c r="B15" s="230">
        <v>0</v>
      </c>
      <c r="C15" s="262">
        <v>0</v>
      </c>
      <c r="D15" s="262">
        <v>0</v>
      </c>
      <c r="E15" s="262">
        <v>0</v>
      </c>
      <c r="F15" s="262">
        <v>0</v>
      </c>
      <c r="G15" s="262">
        <v>0</v>
      </c>
      <c r="H15" s="262">
        <v>0</v>
      </c>
      <c r="I15" s="262">
        <v>0</v>
      </c>
      <c r="J15" s="262">
        <v>0</v>
      </c>
      <c r="K15" s="262">
        <v>0</v>
      </c>
      <c r="L15" s="262">
        <f t="shared" si="0"/>
        <v>0</v>
      </c>
      <c r="M15" s="262">
        <f t="shared" si="1"/>
        <v>0</v>
      </c>
      <c r="N15" s="262">
        <f t="shared" si="2"/>
        <v>0</v>
      </c>
      <c r="O15" s="231" t="s">
        <v>71</v>
      </c>
    </row>
    <row r="16" spans="1:16" ht="33" customHeight="1" thickTop="1" thickBot="1">
      <c r="A16" s="232" t="s">
        <v>23</v>
      </c>
      <c r="B16" s="64">
        <f>SUM(B9:B15)</f>
        <v>1</v>
      </c>
      <c r="C16" s="64">
        <f t="shared" ref="C16:N16" si="3">SUM(C9:C15)</f>
        <v>5</v>
      </c>
      <c r="D16" s="64">
        <f t="shared" si="3"/>
        <v>3</v>
      </c>
      <c r="E16" s="64">
        <f t="shared" si="3"/>
        <v>3</v>
      </c>
      <c r="F16" s="64">
        <f t="shared" si="3"/>
        <v>34</v>
      </c>
      <c r="G16" s="64">
        <f t="shared" si="3"/>
        <v>19</v>
      </c>
      <c r="H16" s="64">
        <f t="shared" si="3"/>
        <v>74</v>
      </c>
      <c r="I16" s="64">
        <f t="shared" si="3"/>
        <v>36</v>
      </c>
      <c r="J16" s="64">
        <f t="shared" si="3"/>
        <v>78</v>
      </c>
      <c r="K16" s="64">
        <f t="shared" si="3"/>
        <v>48</v>
      </c>
      <c r="L16" s="64">
        <f t="shared" si="3"/>
        <v>190</v>
      </c>
      <c r="M16" s="64">
        <f t="shared" si="3"/>
        <v>111</v>
      </c>
      <c r="N16" s="64">
        <f t="shared" si="3"/>
        <v>301</v>
      </c>
      <c r="O16" s="233" t="s">
        <v>24</v>
      </c>
    </row>
    <row r="17" ht="18" customHeight="1" thickTop="1"/>
  </sheetData>
  <mergeCells count="13">
    <mergeCell ref="B6:C6"/>
    <mergeCell ref="J6:K6"/>
    <mergeCell ref="L6:N6"/>
    <mergeCell ref="A2:N2"/>
    <mergeCell ref="A3:O3"/>
    <mergeCell ref="A5:A8"/>
    <mergeCell ref="B5:C5"/>
    <mergeCell ref="D5:E6"/>
    <mergeCell ref="F5:G6"/>
    <mergeCell ref="H5:I6"/>
    <mergeCell ref="J5:K5"/>
    <mergeCell ref="L5:N5"/>
    <mergeCell ref="O5:O8"/>
  </mergeCells>
  <printOptions horizontalCentered="1"/>
  <pageMargins left="1" right="1" top="1.5" bottom="1" header="1.5" footer="1"/>
  <pageSetup paperSize="9" scale="8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18"/>
  <sheetViews>
    <sheetView rightToLeft="1" view="pageBreakPreview" zoomScale="80" zoomScaleNormal="80" zoomScaleSheetLayoutView="80" workbookViewId="0">
      <selection activeCell="J5" sqref="J5:K5"/>
    </sheetView>
  </sheetViews>
  <sheetFormatPr defaultRowHeight="13.2"/>
  <cols>
    <col min="1" max="1" width="9.5546875" customWidth="1"/>
    <col min="2" max="2" width="8.109375" customWidth="1"/>
    <col min="3" max="3" width="7" customWidth="1"/>
    <col min="4" max="6" width="8.44140625" customWidth="1"/>
    <col min="7" max="7" width="8.6640625" customWidth="1"/>
    <col min="8" max="8" width="8.44140625" customWidth="1"/>
    <col min="9" max="9" width="8.109375" customWidth="1"/>
    <col min="10" max="10" width="9" customWidth="1"/>
    <col min="11" max="11" width="8.88671875" customWidth="1"/>
    <col min="12" max="12" width="9.44140625" customWidth="1"/>
    <col min="13" max="13" width="9.33203125" customWidth="1"/>
    <col min="14" max="14" width="9.88671875" customWidth="1"/>
    <col min="15" max="15" width="16.44140625" customWidth="1"/>
  </cols>
  <sheetData>
    <row r="1" spans="1:15" s="1" customFormat="1" ht="37.5" customHeight="1">
      <c r="A1" s="829" t="s">
        <v>632</v>
      </c>
      <c r="B1" s="829"/>
      <c r="C1" s="829"/>
      <c r="D1" s="829"/>
      <c r="E1" s="829"/>
      <c r="F1" s="829"/>
      <c r="G1" s="829"/>
      <c r="H1" s="829"/>
      <c r="I1" s="829"/>
      <c r="J1" s="829"/>
      <c r="K1" s="829"/>
      <c r="L1" s="829"/>
      <c r="M1" s="829"/>
      <c r="N1" s="829"/>
      <c r="O1" s="829"/>
    </row>
    <row r="2" spans="1:15" s="1" customFormat="1" ht="25.5" customHeight="1">
      <c r="A2" s="830" t="s">
        <v>704</v>
      </c>
      <c r="B2" s="830"/>
      <c r="C2" s="830"/>
      <c r="D2" s="830"/>
      <c r="E2" s="830"/>
      <c r="F2" s="830"/>
      <c r="G2" s="830"/>
      <c r="H2" s="830"/>
      <c r="I2" s="830"/>
      <c r="J2" s="830"/>
      <c r="K2" s="830"/>
      <c r="L2" s="830"/>
      <c r="M2" s="830"/>
      <c r="N2" s="830"/>
      <c r="O2" s="830"/>
    </row>
    <row r="3" spans="1:15" ht="25.5" customHeight="1" thickBot="1">
      <c r="A3" s="506" t="s">
        <v>309</v>
      </c>
      <c r="B3" s="506"/>
      <c r="C3" s="506"/>
      <c r="D3" s="506"/>
      <c r="E3" s="506"/>
      <c r="F3" s="506"/>
      <c r="G3" s="506"/>
      <c r="H3" s="506"/>
      <c r="I3" s="506"/>
      <c r="J3" s="506"/>
      <c r="K3" s="506"/>
      <c r="L3" s="506"/>
      <c r="M3" s="506"/>
      <c r="N3" s="22"/>
      <c r="O3" s="22" t="s">
        <v>310</v>
      </c>
    </row>
    <row r="4" spans="1:15" ht="24" customHeight="1" thickTop="1">
      <c r="A4" s="753" t="s">
        <v>28</v>
      </c>
      <c r="B4" s="751" t="s">
        <v>311</v>
      </c>
      <c r="C4" s="751"/>
      <c r="D4" s="753" t="s">
        <v>257</v>
      </c>
      <c r="E4" s="753"/>
      <c r="F4" s="753" t="s">
        <v>258</v>
      </c>
      <c r="G4" s="753"/>
      <c r="H4" s="753" t="s">
        <v>259</v>
      </c>
      <c r="I4" s="753"/>
      <c r="J4" s="754" t="s">
        <v>443</v>
      </c>
      <c r="K4" s="754"/>
      <c r="L4" s="753" t="s">
        <v>23</v>
      </c>
      <c r="M4" s="753"/>
      <c r="N4" s="753"/>
      <c r="O4" s="786" t="s">
        <v>7</v>
      </c>
    </row>
    <row r="5" spans="1:15" ht="20.25" customHeight="1">
      <c r="A5" s="805"/>
      <c r="B5" s="805" t="s">
        <v>312</v>
      </c>
      <c r="C5" s="805"/>
      <c r="D5" s="805"/>
      <c r="E5" s="805"/>
      <c r="F5" s="805"/>
      <c r="G5" s="805"/>
      <c r="H5" s="805"/>
      <c r="I5" s="805"/>
      <c r="J5" s="822" t="s">
        <v>313</v>
      </c>
      <c r="K5" s="822"/>
      <c r="L5" s="823" t="s">
        <v>24</v>
      </c>
      <c r="M5" s="823"/>
      <c r="N5" s="823"/>
      <c r="O5" s="787"/>
    </row>
    <row r="6" spans="1:15" ht="23.25" customHeight="1">
      <c r="A6" s="805"/>
      <c r="B6" s="6" t="s">
        <v>11</v>
      </c>
      <c r="C6" s="6" t="s">
        <v>12</v>
      </c>
      <c r="D6" s="6" t="s">
        <v>11</v>
      </c>
      <c r="E6" s="6" t="s">
        <v>12</v>
      </c>
      <c r="F6" s="6" t="s">
        <v>11</v>
      </c>
      <c r="G6" s="6" t="s">
        <v>12</v>
      </c>
      <c r="H6" s="6" t="s">
        <v>11</v>
      </c>
      <c r="I6" s="6" t="s">
        <v>12</v>
      </c>
      <c r="J6" s="6" t="s">
        <v>11</v>
      </c>
      <c r="K6" s="6" t="s">
        <v>12</v>
      </c>
      <c r="L6" s="6" t="s">
        <v>11</v>
      </c>
      <c r="M6" s="6" t="s">
        <v>12</v>
      </c>
      <c r="N6" s="183" t="s">
        <v>314</v>
      </c>
      <c r="O6" s="787"/>
    </row>
    <row r="7" spans="1:15" ht="20.25" customHeight="1" thickBot="1">
      <c r="A7" s="817"/>
      <c r="B7" s="214" t="s">
        <v>16</v>
      </c>
      <c r="C7" s="214" t="s">
        <v>17</v>
      </c>
      <c r="D7" s="214" t="s">
        <v>16</v>
      </c>
      <c r="E7" s="214" t="s">
        <v>17</v>
      </c>
      <c r="F7" s="214" t="s">
        <v>16</v>
      </c>
      <c r="G7" s="214" t="s">
        <v>17</v>
      </c>
      <c r="H7" s="214" t="s">
        <v>16</v>
      </c>
      <c r="I7" s="214" t="s">
        <v>17</v>
      </c>
      <c r="J7" s="214" t="s">
        <v>16</v>
      </c>
      <c r="K7" s="214" t="s">
        <v>17</v>
      </c>
      <c r="L7" s="214" t="s">
        <v>16</v>
      </c>
      <c r="M7" s="214" t="s">
        <v>17</v>
      </c>
      <c r="N7" s="214" t="s">
        <v>18</v>
      </c>
      <c r="O7" s="831"/>
    </row>
    <row r="8" spans="1:15" ht="25.5" customHeight="1" thickTop="1">
      <c r="A8" s="235" t="s">
        <v>39</v>
      </c>
      <c r="B8" s="216">
        <v>0</v>
      </c>
      <c r="C8" s="216">
        <v>0</v>
      </c>
      <c r="D8" s="216">
        <v>0</v>
      </c>
      <c r="E8" s="216">
        <v>0</v>
      </c>
      <c r="F8" s="216">
        <v>0</v>
      </c>
      <c r="G8" s="216">
        <v>0</v>
      </c>
      <c r="H8" s="216">
        <v>4</v>
      </c>
      <c r="I8" s="216">
        <v>0</v>
      </c>
      <c r="J8" s="216">
        <v>1</v>
      </c>
      <c r="K8" s="216">
        <v>0</v>
      </c>
      <c r="L8" s="216">
        <f>J8+H8+F8+D8+B8</f>
        <v>5</v>
      </c>
      <c r="M8" s="216">
        <f>K8+I8+G8+E8+C8</f>
        <v>0</v>
      </c>
      <c r="N8" s="216">
        <f>M8+L8</f>
        <v>5</v>
      </c>
      <c r="O8" s="198" t="s">
        <v>40</v>
      </c>
    </row>
    <row r="9" spans="1:15" ht="25.5" customHeight="1">
      <c r="A9" s="215" t="s">
        <v>19</v>
      </c>
      <c r="B9" s="236">
        <v>0</v>
      </c>
      <c r="C9" s="236">
        <v>0</v>
      </c>
      <c r="D9" s="236">
        <v>0</v>
      </c>
      <c r="E9" s="236">
        <v>0</v>
      </c>
      <c r="F9" s="236">
        <v>6</v>
      </c>
      <c r="G9" s="236">
        <v>13</v>
      </c>
      <c r="H9" s="236">
        <v>33</v>
      </c>
      <c r="I9" s="236">
        <v>12</v>
      </c>
      <c r="J9" s="236">
        <v>29</v>
      </c>
      <c r="K9" s="236">
        <v>20</v>
      </c>
      <c r="L9" s="216">
        <f t="shared" ref="L9:L16" si="0">J9+H9+F9+D9+B9</f>
        <v>68</v>
      </c>
      <c r="M9" s="216">
        <f t="shared" ref="M9:M16" si="1">K9+I9+G9+E9+C9</f>
        <v>45</v>
      </c>
      <c r="N9" s="216">
        <f t="shared" ref="N9:N16" si="2">M9+L9</f>
        <v>113</v>
      </c>
      <c r="O9" s="198" t="s">
        <v>20</v>
      </c>
    </row>
    <row r="10" spans="1:15" ht="25.5" customHeight="1">
      <c r="A10" s="215" t="s">
        <v>46</v>
      </c>
      <c r="B10" s="218">
        <v>0</v>
      </c>
      <c r="C10" s="218">
        <v>1</v>
      </c>
      <c r="D10" s="218">
        <v>0</v>
      </c>
      <c r="E10" s="218">
        <v>1</v>
      </c>
      <c r="F10" s="218">
        <v>2</v>
      </c>
      <c r="G10" s="218">
        <v>0</v>
      </c>
      <c r="H10" s="218">
        <v>6</v>
      </c>
      <c r="I10" s="218">
        <v>2</v>
      </c>
      <c r="J10" s="218">
        <v>3</v>
      </c>
      <c r="K10" s="218">
        <v>3</v>
      </c>
      <c r="L10" s="216">
        <f t="shared" si="0"/>
        <v>11</v>
      </c>
      <c r="M10" s="216">
        <f t="shared" si="1"/>
        <v>7</v>
      </c>
      <c r="N10" s="216">
        <f t="shared" si="2"/>
        <v>18</v>
      </c>
      <c r="O10" s="198" t="s">
        <v>47</v>
      </c>
    </row>
    <row r="11" spans="1:15" ht="25.5" customHeight="1">
      <c r="A11" s="215" t="s">
        <v>21</v>
      </c>
      <c r="B11" s="218">
        <v>0</v>
      </c>
      <c r="C11" s="259">
        <v>0</v>
      </c>
      <c r="D11" s="259">
        <v>0</v>
      </c>
      <c r="E11" s="259">
        <v>0</v>
      </c>
      <c r="F11" s="218">
        <v>1</v>
      </c>
      <c r="G11" s="218">
        <v>1</v>
      </c>
      <c r="H11" s="218">
        <v>3</v>
      </c>
      <c r="I11" s="218">
        <v>3</v>
      </c>
      <c r="J11" s="218">
        <v>0</v>
      </c>
      <c r="K11" s="218">
        <v>2</v>
      </c>
      <c r="L11" s="216">
        <f t="shared" si="0"/>
        <v>4</v>
      </c>
      <c r="M11" s="216">
        <f t="shared" si="1"/>
        <v>6</v>
      </c>
      <c r="N11" s="216">
        <f t="shared" si="2"/>
        <v>10</v>
      </c>
      <c r="O11" s="198" t="s">
        <v>49</v>
      </c>
    </row>
    <row r="12" spans="1:15" ht="25.5" customHeight="1">
      <c r="A12" s="215" t="s">
        <v>58</v>
      </c>
      <c r="B12" s="218" t="s">
        <v>445</v>
      </c>
      <c r="C12" s="218" t="s">
        <v>445</v>
      </c>
      <c r="D12" s="218" t="s">
        <v>445</v>
      </c>
      <c r="E12" s="218" t="s">
        <v>445</v>
      </c>
      <c r="F12" s="322" t="s">
        <v>445</v>
      </c>
      <c r="G12" s="322" t="s">
        <v>445</v>
      </c>
      <c r="H12" s="322" t="s">
        <v>445</v>
      </c>
      <c r="I12" s="322" t="s">
        <v>445</v>
      </c>
      <c r="J12" s="322" t="s">
        <v>445</v>
      </c>
      <c r="K12" s="322" t="s">
        <v>445</v>
      </c>
      <c r="L12" s="322" t="s">
        <v>445</v>
      </c>
      <c r="M12" s="322" t="s">
        <v>445</v>
      </c>
      <c r="N12" s="322" t="s">
        <v>445</v>
      </c>
      <c r="O12" s="199" t="s">
        <v>59</v>
      </c>
    </row>
    <row r="13" spans="1:15" ht="25.5" customHeight="1">
      <c r="A13" s="215" t="s">
        <v>50</v>
      </c>
      <c r="B13" s="218">
        <v>0</v>
      </c>
      <c r="C13" s="218">
        <v>1</v>
      </c>
      <c r="D13" s="218">
        <v>0</v>
      </c>
      <c r="E13" s="218">
        <v>1</v>
      </c>
      <c r="F13" s="218">
        <v>0</v>
      </c>
      <c r="G13" s="218">
        <v>3</v>
      </c>
      <c r="H13" s="218">
        <v>1</v>
      </c>
      <c r="I13" s="218">
        <v>0</v>
      </c>
      <c r="J13" s="218">
        <v>1</v>
      </c>
      <c r="K13" s="218">
        <v>3</v>
      </c>
      <c r="L13" s="216">
        <f t="shared" si="0"/>
        <v>2</v>
      </c>
      <c r="M13" s="216">
        <f t="shared" si="1"/>
        <v>8</v>
      </c>
      <c r="N13" s="216">
        <f t="shared" si="2"/>
        <v>10</v>
      </c>
      <c r="O13" s="198" t="s">
        <v>51</v>
      </c>
    </row>
    <row r="14" spans="1:15" ht="25.5" customHeight="1">
      <c r="A14" s="215" t="s">
        <v>52</v>
      </c>
      <c r="B14" s="218">
        <v>0</v>
      </c>
      <c r="C14" s="218">
        <v>0</v>
      </c>
      <c r="D14" s="218">
        <v>0</v>
      </c>
      <c r="E14" s="218">
        <v>0</v>
      </c>
      <c r="F14" s="218">
        <v>1</v>
      </c>
      <c r="G14" s="218">
        <v>0</v>
      </c>
      <c r="H14" s="218">
        <v>3</v>
      </c>
      <c r="I14" s="218">
        <v>0</v>
      </c>
      <c r="J14" s="218">
        <v>0</v>
      </c>
      <c r="K14" s="218">
        <v>0</v>
      </c>
      <c r="L14" s="216">
        <f t="shared" si="0"/>
        <v>4</v>
      </c>
      <c r="M14" s="216">
        <f t="shared" si="1"/>
        <v>0</v>
      </c>
      <c r="N14" s="216">
        <f t="shared" si="2"/>
        <v>4</v>
      </c>
      <c r="O14" s="198" t="s">
        <v>53</v>
      </c>
    </row>
    <row r="15" spans="1:15" ht="23.25" customHeight="1">
      <c r="A15" s="215" t="s">
        <v>56</v>
      </c>
      <c r="B15" s="218" t="s">
        <v>445</v>
      </c>
      <c r="C15" s="218" t="s">
        <v>445</v>
      </c>
      <c r="D15" s="218" t="s">
        <v>445</v>
      </c>
      <c r="E15" s="218" t="s">
        <v>445</v>
      </c>
      <c r="F15" s="218" t="s">
        <v>445</v>
      </c>
      <c r="G15" s="218" t="s">
        <v>445</v>
      </c>
      <c r="H15" s="218" t="s">
        <v>445</v>
      </c>
      <c r="I15" s="218" t="s">
        <v>445</v>
      </c>
      <c r="J15" s="218" t="s">
        <v>445</v>
      </c>
      <c r="K15" s="218" t="s">
        <v>445</v>
      </c>
      <c r="L15" s="216" t="s">
        <v>445</v>
      </c>
      <c r="M15" s="216" t="s">
        <v>445</v>
      </c>
      <c r="N15" s="216" t="s">
        <v>445</v>
      </c>
      <c r="O15" s="198" t="s">
        <v>57</v>
      </c>
    </row>
    <row r="16" spans="1:15" ht="26.25" customHeight="1" thickBot="1">
      <c r="A16" s="237" t="s">
        <v>69</v>
      </c>
      <c r="B16" s="230">
        <v>0</v>
      </c>
      <c r="C16" s="230">
        <v>0</v>
      </c>
      <c r="D16" s="230">
        <v>0</v>
      </c>
      <c r="E16" s="230">
        <v>2</v>
      </c>
      <c r="F16" s="230">
        <v>4</v>
      </c>
      <c r="G16" s="230">
        <v>0</v>
      </c>
      <c r="H16" s="230">
        <v>5</v>
      </c>
      <c r="I16" s="257">
        <v>6</v>
      </c>
      <c r="J16" s="257">
        <v>2</v>
      </c>
      <c r="K16" s="257">
        <v>0</v>
      </c>
      <c r="L16" s="257">
        <f t="shared" si="0"/>
        <v>11</v>
      </c>
      <c r="M16" s="257">
        <f t="shared" si="1"/>
        <v>8</v>
      </c>
      <c r="N16" s="257">
        <f t="shared" si="2"/>
        <v>19</v>
      </c>
      <c r="O16" s="203" t="s">
        <v>62</v>
      </c>
    </row>
    <row r="17" spans="1:15" ht="19.2" thickTop="1" thickBot="1">
      <c r="A17" s="31" t="s">
        <v>23</v>
      </c>
      <c r="B17" s="19">
        <f t="shared" ref="B17:N17" si="3">SUM(B8:B16)</f>
        <v>0</v>
      </c>
      <c r="C17" s="258">
        <f t="shared" si="3"/>
        <v>2</v>
      </c>
      <c r="D17" s="258">
        <f t="shared" si="3"/>
        <v>0</v>
      </c>
      <c r="E17" s="258">
        <f t="shared" si="3"/>
        <v>4</v>
      </c>
      <c r="F17" s="258">
        <f t="shared" si="3"/>
        <v>14</v>
      </c>
      <c r="G17" s="258">
        <f t="shared" si="3"/>
        <v>17</v>
      </c>
      <c r="H17" s="258">
        <f t="shared" si="3"/>
        <v>55</v>
      </c>
      <c r="I17" s="258">
        <f t="shared" si="3"/>
        <v>23</v>
      </c>
      <c r="J17" s="258">
        <f t="shared" si="3"/>
        <v>36</v>
      </c>
      <c r="K17" s="258">
        <f t="shared" si="3"/>
        <v>28</v>
      </c>
      <c r="L17" s="258">
        <f t="shared" si="3"/>
        <v>105</v>
      </c>
      <c r="M17" s="258">
        <f t="shared" si="3"/>
        <v>74</v>
      </c>
      <c r="N17" s="258">
        <f t="shared" si="3"/>
        <v>179</v>
      </c>
      <c r="O17" s="206" t="s">
        <v>24</v>
      </c>
    </row>
    <row r="18" spans="1:15" ht="13.8" thickTop="1"/>
  </sheetData>
  <mergeCells count="16">
    <mergeCell ref="L5:N5"/>
    <mergeCell ref="A1:O1"/>
    <mergeCell ref="A2:O2"/>
    <mergeCell ref="A4:A7"/>
    <mergeCell ref="B4:C4"/>
    <mergeCell ref="D4:E4"/>
    <mergeCell ref="F4:G4"/>
    <mergeCell ref="H4:I4"/>
    <mergeCell ref="J4:K4"/>
    <mergeCell ref="L4:N4"/>
    <mergeCell ref="O4:O7"/>
    <mergeCell ref="B5:C5"/>
    <mergeCell ref="D5:E5"/>
    <mergeCell ref="F5:G5"/>
    <mergeCell ref="H5:I5"/>
    <mergeCell ref="J5:K5"/>
  </mergeCells>
  <printOptions horizontalCentered="1"/>
  <pageMargins left="1" right="1" top="1.5" bottom="1" header="1.5" footer="1"/>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Y18"/>
  <sheetViews>
    <sheetView rightToLeft="1" view="pageBreakPreview" zoomScale="80" zoomScaleNormal="80" zoomScaleSheetLayoutView="80" workbookViewId="0">
      <selection activeCell="B5" sqref="B5:C5"/>
    </sheetView>
  </sheetViews>
  <sheetFormatPr defaultRowHeight="13.2"/>
  <cols>
    <col min="1" max="1" width="8.88671875" customWidth="1"/>
    <col min="2" max="2" width="6.44140625" customWidth="1"/>
    <col min="3" max="3" width="7.109375" customWidth="1"/>
    <col min="4" max="4" width="6.5546875" customWidth="1"/>
    <col min="5" max="9" width="8.6640625" customWidth="1"/>
    <col min="10" max="10" width="7.5546875" customWidth="1"/>
    <col min="11" max="13" width="6.33203125" customWidth="1"/>
    <col min="14" max="14" width="7.5546875" customWidth="1"/>
    <col min="15" max="15" width="6" customWidth="1"/>
    <col min="16" max="16" width="7" customWidth="1"/>
    <col min="17" max="17" width="6.44140625" customWidth="1"/>
    <col min="18" max="19" width="7.109375" customWidth="1"/>
    <col min="20" max="22" width="7.5546875" customWidth="1"/>
    <col min="23" max="23" width="14.88671875" customWidth="1"/>
  </cols>
  <sheetData>
    <row r="1" spans="1:25" s="1" customFormat="1" ht="26.25" customHeight="1">
      <c r="A1" s="829" t="s">
        <v>633</v>
      </c>
      <c r="B1" s="829"/>
      <c r="C1" s="829"/>
      <c r="D1" s="829"/>
      <c r="E1" s="829"/>
      <c r="F1" s="829"/>
      <c r="G1" s="829"/>
      <c r="H1" s="829"/>
      <c r="I1" s="829"/>
      <c r="J1" s="829"/>
      <c r="K1" s="829"/>
      <c r="L1" s="829"/>
      <c r="M1" s="829"/>
      <c r="N1" s="829"/>
      <c r="O1" s="829"/>
      <c r="P1" s="829"/>
      <c r="Q1" s="829"/>
      <c r="R1" s="829"/>
      <c r="S1" s="829"/>
      <c r="T1" s="829"/>
      <c r="U1" s="829"/>
      <c r="V1" s="829"/>
      <c r="W1" s="829"/>
    </row>
    <row r="2" spans="1:25" ht="24.75" customHeight="1">
      <c r="A2" s="829" t="s">
        <v>705</v>
      </c>
      <c r="B2" s="829"/>
      <c r="C2" s="829"/>
      <c r="D2" s="829"/>
      <c r="E2" s="829"/>
      <c r="F2" s="829"/>
      <c r="G2" s="829"/>
      <c r="H2" s="829"/>
      <c r="I2" s="829"/>
      <c r="J2" s="829"/>
      <c r="K2" s="829"/>
      <c r="L2" s="829"/>
      <c r="M2" s="829"/>
      <c r="N2" s="829"/>
      <c r="O2" s="829"/>
      <c r="P2" s="829"/>
      <c r="Q2" s="829"/>
      <c r="R2" s="829"/>
      <c r="S2" s="829"/>
      <c r="T2" s="829"/>
      <c r="U2" s="829"/>
      <c r="V2" s="829"/>
      <c r="W2" s="829"/>
    </row>
    <row r="3" spans="1:25" ht="22.5" customHeight="1" thickBot="1">
      <c r="A3" s="506" t="s">
        <v>315</v>
      </c>
      <c r="B3" s="506"/>
      <c r="C3" s="506"/>
      <c r="D3" s="506"/>
      <c r="E3" s="506"/>
      <c r="F3" s="506"/>
      <c r="G3" s="506"/>
      <c r="H3" s="506"/>
      <c r="I3" s="506"/>
      <c r="J3" s="506"/>
      <c r="K3" s="506"/>
      <c r="L3" s="506"/>
      <c r="M3" s="506"/>
      <c r="N3" s="506"/>
      <c r="O3" s="506"/>
      <c r="P3" s="506"/>
      <c r="Q3" s="506"/>
      <c r="R3" s="506"/>
      <c r="S3" s="506"/>
      <c r="T3" s="506"/>
      <c r="U3" s="506"/>
      <c r="V3" s="506"/>
      <c r="W3" s="22" t="s">
        <v>316</v>
      </c>
    </row>
    <row r="4" spans="1:25" ht="26.25" customHeight="1" thickTop="1">
      <c r="A4" s="753" t="s">
        <v>28</v>
      </c>
      <c r="B4" s="753" t="s">
        <v>75</v>
      </c>
      <c r="C4" s="753"/>
      <c r="D4" s="753" t="s">
        <v>76</v>
      </c>
      <c r="E4" s="753"/>
      <c r="F4" s="753" t="s">
        <v>341</v>
      </c>
      <c r="G4" s="753"/>
      <c r="H4" s="753" t="s">
        <v>102</v>
      </c>
      <c r="I4" s="753"/>
      <c r="J4" s="753" t="s">
        <v>103</v>
      </c>
      <c r="K4" s="753"/>
      <c r="L4" s="753" t="s">
        <v>317</v>
      </c>
      <c r="M4" s="753"/>
      <c r="N4" s="753" t="s">
        <v>78</v>
      </c>
      <c r="O4" s="753"/>
      <c r="P4" s="753" t="s">
        <v>318</v>
      </c>
      <c r="Q4" s="753"/>
      <c r="R4" s="753" t="s">
        <v>319</v>
      </c>
      <c r="S4" s="753"/>
      <c r="T4" s="753" t="s">
        <v>23</v>
      </c>
      <c r="U4" s="753"/>
      <c r="V4" s="753"/>
      <c r="W4" s="818" t="s">
        <v>7</v>
      </c>
    </row>
    <row r="5" spans="1:25" ht="64.5" customHeight="1">
      <c r="A5" s="805"/>
      <c r="B5" s="747" t="s">
        <v>729</v>
      </c>
      <c r="C5" s="747"/>
      <c r="D5" s="747" t="s">
        <v>80</v>
      </c>
      <c r="E5" s="747"/>
      <c r="F5" s="747" t="s">
        <v>320</v>
      </c>
      <c r="G5" s="747"/>
      <c r="H5" s="747" t="s">
        <v>321</v>
      </c>
      <c r="I5" s="747"/>
      <c r="J5" s="746" t="s">
        <v>339</v>
      </c>
      <c r="K5" s="746"/>
      <c r="L5" s="747" t="s">
        <v>82</v>
      </c>
      <c r="M5" s="747"/>
      <c r="N5" s="747" t="s">
        <v>83</v>
      </c>
      <c r="O5" s="747"/>
      <c r="P5" s="747" t="s">
        <v>322</v>
      </c>
      <c r="Q5" s="747"/>
      <c r="R5" s="747" t="s">
        <v>71</v>
      </c>
      <c r="S5" s="747"/>
      <c r="T5" s="746" t="s">
        <v>24</v>
      </c>
      <c r="U5" s="746"/>
      <c r="V5" s="746"/>
      <c r="W5" s="819"/>
    </row>
    <row r="6" spans="1:25" ht="20.25" customHeight="1">
      <c r="A6" s="805"/>
      <c r="B6" s="6" t="s">
        <v>11</v>
      </c>
      <c r="C6" s="6" t="s">
        <v>12</v>
      </c>
      <c r="D6" s="6" t="s">
        <v>11</v>
      </c>
      <c r="E6" s="6" t="s">
        <v>12</v>
      </c>
      <c r="F6" s="6" t="s">
        <v>11</v>
      </c>
      <c r="G6" s="6" t="s">
        <v>12</v>
      </c>
      <c r="H6" s="6" t="s">
        <v>11</v>
      </c>
      <c r="I6" s="6" t="s">
        <v>12</v>
      </c>
      <c r="J6" s="6" t="s">
        <v>11</v>
      </c>
      <c r="K6" s="6" t="s">
        <v>12</v>
      </c>
      <c r="L6" s="6" t="s">
        <v>11</v>
      </c>
      <c r="M6" s="6" t="s">
        <v>12</v>
      </c>
      <c r="N6" s="6" t="s">
        <v>11</v>
      </c>
      <c r="O6" s="6" t="s">
        <v>12</v>
      </c>
      <c r="P6" s="6" t="s">
        <v>11</v>
      </c>
      <c r="Q6" s="6" t="s">
        <v>12</v>
      </c>
      <c r="R6" s="6" t="s">
        <v>11</v>
      </c>
      <c r="S6" s="6" t="s">
        <v>12</v>
      </c>
      <c r="T6" s="186" t="s">
        <v>11</v>
      </c>
      <c r="U6" s="186" t="s">
        <v>12</v>
      </c>
      <c r="V6" s="181" t="s">
        <v>314</v>
      </c>
      <c r="W6" s="819"/>
    </row>
    <row r="7" spans="1:25" ht="20.25" customHeight="1" thickBot="1">
      <c r="A7" s="817"/>
      <c r="B7" s="214" t="s">
        <v>16</v>
      </c>
      <c r="C7" s="214" t="s">
        <v>17</v>
      </c>
      <c r="D7" s="214" t="s">
        <v>16</v>
      </c>
      <c r="E7" s="214" t="s">
        <v>17</v>
      </c>
      <c r="F7" s="214" t="s">
        <v>16</v>
      </c>
      <c r="G7" s="214" t="s">
        <v>17</v>
      </c>
      <c r="H7" s="214" t="s">
        <v>16</v>
      </c>
      <c r="I7" s="214" t="s">
        <v>17</v>
      </c>
      <c r="J7" s="214" t="s">
        <v>16</v>
      </c>
      <c r="K7" s="214" t="s">
        <v>17</v>
      </c>
      <c r="L7" s="214" t="s">
        <v>16</v>
      </c>
      <c r="M7" s="214" t="s">
        <v>17</v>
      </c>
      <c r="N7" s="214" t="s">
        <v>16</v>
      </c>
      <c r="O7" s="214" t="s">
        <v>17</v>
      </c>
      <c r="P7" s="214" t="s">
        <v>16</v>
      </c>
      <c r="Q7" s="214" t="s">
        <v>17</v>
      </c>
      <c r="R7" s="214" t="s">
        <v>16</v>
      </c>
      <c r="S7" s="214" t="s">
        <v>17</v>
      </c>
      <c r="T7" s="214" t="s">
        <v>16</v>
      </c>
      <c r="U7" s="214" t="s">
        <v>17</v>
      </c>
      <c r="V7" s="214" t="s">
        <v>18</v>
      </c>
      <c r="W7" s="820"/>
    </row>
    <row r="8" spans="1:25" ht="21.75" customHeight="1" thickTop="1">
      <c r="A8" s="215" t="s">
        <v>39</v>
      </c>
      <c r="B8" s="218">
        <v>1</v>
      </c>
      <c r="C8" s="218">
        <v>0</v>
      </c>
      <c r="D8" s="218">
        <v>2</v>
      </c>
      <c r="E8" s="218">
        <v>0</v>
      </c>
      <c r="F8" s="218">
        <v>0</v>
      </c>
      <c r="G8" s="218">
        <v>0</v>
      </c>
      <c r="H8" s="259">
        <v>0</v>
      </c>
      <c r="I8" s="259">
        <v>0</v>
      </c>
      <c r="J8" s="259">
        <v>0</v>
      </c>
      <c r="K8" s="259">
        <v>0</v>
      </c>
      <c r="L8" s="218">
        <v>1</v>
      </c>
      <c r="M8" s="218">
        <v>0</v>
      </c>
      <c r="N8" s="259">
        <v>0</v>
      </c>
      <c r="O8" s="259">
        <v>0</v>
      </c>
      <c r="P8" s="259">
        <v>0</v>
      </c>
      <c r="Q8" s="259">
        <v>0</v>
      </c>
      <c r="R8" s="259">
        <v>0</v>
      </c>
      <c r="S8" s="259">
        <v>0</v>
      </c>
      <c r="T8" s="218">
        <f>R8+P8+N8+L8+J8+H8+F8+D8+B8</f>
        <v>4</v>
      </c>
      <c r="U8" s="259">
        <f>S8+Q8+O8+M8+K8+I8+G8+E8+C8</f>
        <v>0</v>
      </c>
      <c r="V8" s="218">
        <f>U8+T8</f>
        <v>4</v>
      </c>
      <c r="W8" s="198" t="s">
        <v>40</v>
      </c>
      <c r="Y8" s="34"/>
    </row>
    <row r="9" spans="1:25" ht="27" customHeight="1">
      <c r="A9" s="215" t="s">
        <v>19</v>
      </c>
      <c r="B9" s="218">
        <v>7</v>
      </c>
      <c r="C9" s="218">
        <v>8</v>
      </c>
      <c r="D9" s="218">
        <v>8</v>
      </c>
      <c r="E9" s="218">
        <v>16</v>
      </c>
      <c r="F9" s="216">
        <v>2</v>
      </c>
      <c r="G9" s="216">
        <v>1</v>
      </c>
      <c r="H9" s="216">
        <v>0</v>
      </c>
      <c r="I9" s="216">
        <v>0</v>
      </c>
      <c r="J9" s="216">
        <v>2</v>
      </c>
      <c r="K9" s="216">
        <v>0</v>
      </c>
      <c r="L9" s="216">
        <v>10</v>
      </c>
      <c r="M9" s="216">
        <v>10</v>
      </c>
      <c r="N9" s="216">
        <v>5</v>
      </c>
      <c r="O9" s="216">
        <v>0</v>
      </c>
      <c r="P9" s="216">
        <v>0</v>
      </c>
      <c r="Q9" s="216">
        <v>0</v>
      </c>
      <c r="R9" s="218">
        <v>0</v>
      </c>
      <c r="S9" s="218">
        <v>0</v>
      </c>
      <c r="T9" s="259">
        <f t="shared" ref="T9:T16" si="0">R9+P9+N9+L9+J9+H9+F9+D9+B9</f>
        <v>34</v>
      </c>
      <c r="U9" s="259">
        <f t="shared" ref="U9:U16" si="1">S9+Q9+O9+M9+K9+I9+G9+E9+C9</f>
        <v>35</v>
      </c>
      <c r="V9" s="259">
        <f t="shared" ref="V9:V16" si="2">U9+T9</f>
        <v>69</v>
      </c>
      <c r="W9" s="198" t="s">
        <v>20</v>
      </c>
    </row>
    <row r="10" spans="1:25" ht="22.5" customHeight="1">
      <c r="A10" s="215" t="s">
        <v>46</v>
      </c>
      <c r="B10" s="218">
        <v>2</v>
      </c>
      <c r="C10" s="218">
        <v>2</v>
      </c>
      <c r="D10" s="218">
        <v>0</v>
      </c>
      <c r="E10" s="218">
        <v>0</v>
      </c>
      <c r="F10" s="218">
        <v>2</v>
      </c>
      <c r="G10" s="218">
        <v>4</v>
      </c>
      <c r="H10" s="218">
        <v>0</v>
      </c>
      <c r="I10" s="218">
        <v>0</v>
      </c>
      <c r="J10" s="218">
        <v>0</v>
      </c>
      <c r="K10" s="218">
        <v>0</v>
      </c>
      <c r="L10" s="216">
        <v>0</v>
      </c>
      <c r="M10" s="216">
        <v>1</v>
      </c>
      <c r="N10" s="218">
        <v>0</v>
      </c>
      <c r="O10" s="218">
        <v>0</v>
      </c>
      <c r="P10" s="218">
        <v>0</v>
      </c>
      <c r="Q10" s="218">
        <v>0</v>
      </c>
      <c r="R10" s="218">
        <v>1</v>
      </c>
      <c r="S10" s="218">
        <v>0</v>
      </c>
      <c r="T10" s="259">
        <f t="shared" si="0"/>
        <v>5</v>
      </c>
      <c r="U10" s="259">
        <f t="shared" si="1"/>
        <v>7</v>
      </c>
      <c r="V10" s="259">
        <f t="shared" si="2"/>
        <v>12</v>
      </c>
      <c r="W10" s="198" t="s">
        <v>47</v>
      </c>
    </row>
    <row r="11" spans="1:25" ht="24.75" customHeight="1">
      <c r="A11" s="215" t="s">
        <v>21</v>
      </c>
      <c r="B11" s="218">
        <v>0</v>
      </c>
      <c r="C11" s="218">
        <v>1</v>
      </c>
      <c r="D11" s="218">
        <v>3</v>
      </c>
      <c r="E11" s="218">
        <v>2</v>
      </c>
      <c r="F11" s="218">
        <v>0</v>
      </c>
      <c r="G11" s="218">
        <v>0</v>
      </c>
      <c r="H11" s="218">
        <v>0</v>
      </c>
      <c r="I11" s="218">
        <v>0</v>
      </c>
      <c r="J11" s="218">
        <v>0</v>
      </c>
      <c r="K11" s="218">
        <v>0</v>
      </c>
      <c r="L11" s="216">
        <v>4</v>
      </c>
      <c r="M11" s="216">
        <v>4</v>
      </c>
      <c r="N11" s="218">
        <v>0</v>
      </c>
      <c r="O11" s="218">
        <v>0</v>
      </c>
      <c r="P11" s="218">
        <v>0</v>
      </c>
      <c r="Q11" s="218">
        <v>0</v>
      </c>
      <c r="R11" s="218">
        <v>0</v>
      </c>
      <c r="S11" s="218">
        <v>0</v>
      </c>
      <c r="T11" s="259">
        <f t="shared" si="0"/>
        <v>7</v>
      </c>
      <c r="U11" s="259">
        <f t="shared" si="1"/>
        <v>7</v>
      </c>
      <c r="V11" s="259">
        <f t="shared" si="2"/>
        <v>14</v>
      </c>
      <c r="W11" s="198" t="s">
        <v>49</v>
      </c>
    </row>
    <row r="12" spans="1:25" ht="24.75" customHeight="1">
      <c r="A12" s="215" t="s">
        <v>58</v>
      </c>
      <c r="B12" s="218" t="s">
        <v>445</v>
      </c>
      <c r="C12" s="218" t="s">
        <v>445</v>
      </c>
      <c r="D12" s="218" t="s">
        <v>445</v>
      </c>
      <c r="E12" s="218" t="s">
        <v>445</v>
      </c>
      <c r="F12" s="218" t="s">
        <v>445</v>
      </c>
      <c r="G12" s="218" t="s">
        <v>445</v>
      </c>
      <c r="H12" s="218" t="s">
        <v>445</v>
      </c>
      <c r="I12" s="218" t="s">
        <v>445</v>
      </c>
      <c r="J12" s="218" t="s">
        <v>445</v>
      </c>
      <c r="K12" s="218" t="s">
        <v>445</v>
      </c>
      <c r="L12" s="216" t="s">
        <v>445</v>
      </c>
      <c r="M12" s="216" t="s">
        <v>445</v>
      </c>
      <c r="N12" s="218" t="s">
        <v>445</v>
      </c>
      <c r="O12" s="322" t="s">
        <v>445</v>
      </c>
      <c r="P12" s="322" t="s">
        <v>445</v>
      </c>
      <c r="Q12" s="322" t="s">
        <v>445</v>
      </c>
      <c r="R12" s="322" t="s">
        <v>445</v>
      </c>
      <c r="S12" s="322" t="s">
        <v>445</v>
      </c>
      <c r="T12" s="322" t="s">
        <v>445</v>
      </c>
      <c r="U12" s="322" t="s">
        <v>445</v>
      </c>
      <c r="V12" s="322" t="s">
        <v>445</v>
      </c>
      <c r="W12" s="199" t="s">
        <v>59</v>
      </c>
    </row>
    <row r="13" spans="1:25" ht="25.5" customHeight="1">
      <c r="A13" s="215" t="s">
        <v>50</v>
      </c>
      <c r="B13" s="218">
        <v>0</v>
      </c>
      <c r="C13" s="218">
        <v>0</v>
      </c>
      <c r="D13" s="259">
        <v>0</v>
      </c>
      <c r="E13" s="259">
        <v>0</v>
      </c>
      <c r="F13" s="259">
        <v>0</v>
      </c>
      <c r="G13" s="259">
        <v>0</v>
      </c>
      <c r="H13" s="259">
        <v>0</v>
      </c>
      <c r="I13" s="259">
        <v>0</v>
      </c>
      <c r="J13" s="259">
        <v>0</v>
      </c>
      <c r="K13" s="259">
        <v>0</v>
      </c>
      <c r="L13" s="259">
        <v>0</v>
      </c>
      <c r="M13" s="259">
        <v>0</v>
      </c>
      <c r="N13" s="259">
        <v>0</v>
      </c>
      <c r="O13" s="259">
        <v>0</v>
      </c>
      <c r="P13" s="259">
        <v>0</v>
      </c>
      <c r="Q13" s="259">
        <v>0</v>
      </c>
      <c r="R13" s="259">
        <v>0</v>
      </c>
      <c r="S13" s="259">
        <v>0</v>
      </c>
      <c r="T13" s="259">
        <f t="shared" si="0"/>
        <v>0</v>
      </c>
      <c r="U13" s="259">
        <f t="shared" si="1"/>
        <v>0</v>
      </c>
      <c r="V13" s="259">
        <f t="shared" si="2"/>
        <v>0</v>
      </c>
      <c r="W13" s="198" t="s">
        <v>51</v>
      </c>
    </row>
    <row r="14" spans="1:25" ht="25.5" customHeight="1">
      <c r="A14" s="215" t="s">
        <v>52</v>
      </c>
      <c r="B14" s="218">
        <v>0</v>
      </c>
      <c r="C14" s="218">
        <v>0</v>
      </c>
      <c r="D14" s="218">
        <v>3</v>
      </c>
      <c r="E14" s="265">
        <v>0</v>
      </c>
      <c r="F14" s="218">
        <v>1</v>
      </c>
      <c r="G14" s="218">
        <v>1</v>
      </c>
      <c r="H14" s="218">
        <v>0</v>
      </c>
      <c r="I14" s="218">
        <v>0</v>
      </c>
      <c r="J14" s="218">
        <v>0</v>
      </c>
      <c r="K14" s="218">
        <v>0</v>
      </c>
      <c r="L14" s="216">
        <v>0</v>
      </c>
      <c r="M14" s="216">
        <v>1</v>
      </c>
      <c r="N14" s="218">
        <v>0</v>
      </c>
      <c r="O14" s="218">
        <v>0</v>
      </c>
      <c r="P14" s="218">
        <v>0</v>
      </c>
      <c r="Q14" s="218">
        <v>0</v>
      </c>
      <c r="R14" s="218">
        <v>0</v>
      </c>
      <c r="S14" s="218">
        <v>0</v>
      </c>
      <c r="T14" s="259">
        <f t="shared" si="0"/>
        <v>4</v>
      </c>
      <c r="U14" s="259">
        <f t="shared" si="1"/>
        <v>2</v>
      </c>
      <c r="V14" s="259">
        <f t="shared" si="2"/>
        <v>6</v>
      </c>
      <c r="W14" s="198" t="s">
        <v>53</v>
      </c>
    </row>
    <row r="15" spans="1:25" ht="25.5" customHeight="1">
      <c r="A15" s="215" t="s">
        <v>56</v>
      </c>
      <c r="B15" s="218" t="s">
        <v>445</v>
      </c>
      <c r="C15" s="218" t="s">
        <v>445</v>
      </c>
      <c r="D15" s="218" t="s">
        <v>445</v>
      </c>
      <c r="E15" s="218" t="s">
        <v>445</v>
      </c>
      <c r="F15" s="218" t="s">
        <v>445</v>
      </c>
      <c r="G15" s="218" t="s">
        <v>445</v>
      </c>
      <c r="H15" s="218" t="s">
        <v>445</v>
      </c>
      <c r="I15" s="218" t="s">
        <v>445</v>
      </c>
      <c r="J15" s="218" t="s">
        <v>445</v>
      </c>
      <c r="K15" s="218" t="s">
        <v>445</v>
      </c>
      <c r="L15" s="216" t="s">
        <v>445</v>
      </c>
      <c r="M15" s="216" t="s">
        <v>445</v>
      </c>
      <c r="N15" s="218" t="s">
        <v>445</v>
      </c>
      <c r="O15" s="218" t="s">
        <v>445</v>
      </c>
      <c r="P15" s="218" t="s">
        <v>445</v>
      </c>
      <c r="Q15" s="218" t="s">
        <v>445</v>
      </c>
      <c r="R15" s="218" t="s">
        <v>445</v>
      </c>
      <c r="S15" s="218" t="s">
        <v>445</v>
      </c>
      <c r="T15" s="259" t="s">
        <v>445</v>
      </c>
      <c r="U15" s="259" t="s">
        <v>445</v>
      </c>
      <c r="V15" s="259" t="s">
        <v>445</v>
      </c>
      <c r="W15" s="198" t="s">
        <v>57</v>
      </c>
    </row>
    <row r="16" spans="1:25" ht="22.5" customHeight="1" thickBot="1">
      <c r="A16" s="219" t="s">
        <v>69</v>
      </c>
      <c r="B16" s="220">
        <v>3</v>
      </c>
      <c r="C16" s="218">
        <v>6</v>
      </c>
      <c r="D16" s="218">
        <v>0</v>
      </c>
      <c r="E16" s="218">
        <v>0</v>
      </c>
      <c r="F16" s="218">
        <v>0</v>
      </c>
      <c r="G16" s="218">
        <v>0</v>
      </c>
      <c r="H16" s="218">
        <v>0</v>
      </c>
      <c r="I16" s="218">
        <v>0</v>
      </c>
      <c r="J16" s="218">
        <v>0</v>
      </c>
      <c r="K16" s="218">
        <v>0</v>
      </c>
      <c r="L16" s="218">
        <v>5</v>
      </c>
      <c r="M16" s="218">
        <v>1</v>
      </c>
      <c r="N16" s="218">
        <v>0</v>
      </c>
      <c r="O16" s="218">
        <v>0</v>
      </c>
      <c r="P16" s="220">
        <v>2</v>
      </c>
      <c r="Q16" s="220">
        <v>0</v>
      </c>
      <c r="R16" s="220">
        <v>0</v>
      </c>
      <c r="S16" s="220">
        <v>0</v>
      </c>
      <c r="T16" s="259">
        <f t="shared" si="0"/>
        <v>10</v>
      </c>
      <c r="U16" s="259">
        <f t="shared" si="1"/>
        <v>7</v>
      </c>
      <c r="V16" s="259">
        <f t="shared" si="2"/>
        <v>17</v>
      </c>
      <c r="W16" s="203" t="s">
        <v>62</v>
      </c>
    </row>
    <row r="17" spans="1:23" ht="25.5" customHeight="1" thickTop="1" thickBot="1">
      <c r="A17" s="42" t="s">
        <v>23</v>
      </c>
      <c r="B17" s="205">
        <f t="shared" ref="B17:V17" si="3">SUM(B8:B16)</f>
        <v>13</v>
      </c>
      <c r="C17" s="205">
        <f t="shared" si="3"/>
        <v>17</v>
      </c>
      <c r="D17" s="205">
        <f t="shared" si="3"/>
        <v>16</v>
      </c>
      <c r="E17" s="205">
        <f t="shared" si="3"/>
        <v>18</v>
      </c>
      <c r="F17" s="205">
        <f t="shared" si="3"/>
        <v>5</v>
      </c>
      <c r="G17" s="205">
        <f t="shared" si="3"/>
        <v>6</v>
      </c>
      <c r="H17" s="205">
        <f t="shared" si="3"/>
        <v>0</v>
      </c>
      <c r="I17" s="205">
        <f t="shared" si="3"/>
        <v>0</v>
      </c>
      <c r="J17" s="205">
        <f t="shared" si="3"/>
        <v>2</v>
      </c>
      <c r="K17" s="205">
        <f t="shared" si="3"/>
        <v>0</v>
      </c>
      <c r="L17" s="205">
        <f t="shared" si="3"/>
        <v>20</v>
      </c>
      <c r="M17" s="205">
        <f t="shared" si="3"/>
        <v>17</v>
      </c>
      <c r="N17" s="205">
        <f t="shared" si="3"/>
        <v>5</v>
      </c>
      <c r="O17" s="205">
        <f t="shared" si="3"/>
        <v>0</v>
      </c>
      <c r="P17" s="205">
        <f t="shared" si="3"/>
        <v>2</v>
      </c>
      <c r="Q17" s="205">
        <f t="shared" si="3"/>
        <v>0</v>
      </c>
      <c r="R17" s="205">
        <f t="shared" si="3"/>
        <v>1</v>
      </c>
      <c r="S17" s="205">
        <f t="shared" si="3"/>
        <v>0</v>
      </c>
      <c r="T17" s="205">
        <f t="shared" si="3"/>
        <v>64</v>
      </c>
      <c r="U17" s="205">
        <f t="shared" si="3"/>
        <v>58</v>
      </c>
      <c r="V17" s="205">
        <f t="shared" si="3"/>
        <v>122</v>
      </c>
      <c r="W17" s="206" t="s">
        <v>24</v>
      </c>
    </row>
    <row r="18" spans="1:23" ht="20.100000000000001" customHeight="1" thickTop="1"/>
  </sheetData>
  <mergeCells count="24">
    <mergeCell ref="A1:W1"/>
    <mergeCell ref="A2:W2"/>
    <mergeCell ref="A4:A7"/>
    <mergeCell ref="B4:C4"/>
    <mergeCell ref="D4:E4"/>
    <mergeCell ref="F4:G4"/>
    <mergeCell ref="H4:I4"/>
    <mergeCell ref="J4:K4"/>
    <mergeCell ref="L4:M4"/>
    <mergeCell ref="N4:O4"/>
    <mergeCell ref="W4:W7"/>
    <mergeCell ref="B5:C5"/>
    <mergeCell ref="D5:E5"/>
    <mergeCell ref="F5:G5"/>
    <mergeCell ref="H5:I5"/>
    <mergeCell ref="J5:K5"/>
    <mergeCell ref="P4:Q4"/>
    <mergeCell ref="R4:S4"/>
    <mergeCell ref="T4:V4"/>
    <mergeCell ref="L5:M5"/>
    <mergeCell ref="N5:O5"/>
    <mergeCell ref="P5:Q5"/>
    <mergeCell ref="R5:S5"/>
    <mergeCell ref="T5:V5"/>
  </mergeCells>
  <printOptions horizontalCentered="1"/>
  <pageMargins left="1" right="1" top="1.5" bottom="1" header="1.5" footer="1"/>
  <pageSetup paperSize="9" scale="7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8"/>
  <sheetViews>
    <sheetView rightToLeft="1" view="pageBreakPreview" zoomScale="80" zoomScaleNormal="80" zoomScaleSheetLayoutView="80" workbookViewId="0">
      <selection sqref="A1:P1"/>
    </sheetView>
  </sheetViews>
  <sheetFormatPr defaultColWidth="9.109375" defaultRowHeight="13.2"/>
  <cols>
    <col min="1" max="1" width="9.5546875" style="1" customWidth="1"/>
    <col min="2" max="8" width="9.109375" style="1"/>
    <col min="9" max="9" width="8.6640625" style="1" customWidth="1"/>
    <col min="10" max="10" width="7.5546875" style="1" customWidth="1"/>
    <col min="11" max="11" width="8.109375" style="1" customWidth="1"/>
    <col min="12" max="12" width="8" style="1" customWidth="1"/>
    <col min="13" max="13" width="9.109375" style="1"/>
    <col min="14" max="14" width="8.6640625" style="1" customWidth="1"/>
    <col min="15" max="15" width="8.5546875" style="1" customWidth="1"/>
    <col min="16" max="16" width="9.109375" style="1"/>
    <col min="17" max="17" width="15.33203125" style="34" customWidth="1"/>
    <col min="18" max="16384" width="9.109375" style="34"/>
  </cols>
  <sheetData>
    <row r="1" spans="1:17" ht="28.5" customHeight="1">
      <c r="A1" s="833" t="s">
        <v>680</v>
      </c>
      <c r="B1" s="833"/>
      <c r="C1" s="833"/>
      <c r="D1" s="833"/>
      <c r="E1" s="833"/>
      <c r="F1" s="833"/>
      <c r="G1" s="833"/>
      <c r="H1" s="833"/>
      <c r="I1" s="833"/>
      <c r="J1" s="833"/>
      <c r="K1" s="833"/>
      <c r="L1" s="833"/>
      <c r="M1" s="833"/>
      <c r="N1" s="833"/>
      <c r="O1" s="833"/>
      <c r="P1" s="833"/>
      <c r="Q1" s="238"/>
    </row>
    <row r="2" spans="1:17" ht="28.5" customHeight="1">
      <c r="A2" s="833" t="s">
        <v>324</v>
      </c>
      <c r="B2" s="833"/>
      <c r="C2" s="833"/>
      <c r="D2" s="833"/>
      <c r="E2" s="833"/>
      <c r="F2" s="833"/>
      <c r="G2" s="833"/>
      <c r="H2" s="833"/>
      <c r="I2" s="833"/>
      <c r="J2" s="833"/>
      <c r="K2" s="833"/>
      <c r="L2" s="833"/>
      <c r="M2" s="833"/>
      <c r="N2" s="833"/>
      <c r="O2" s="833"/>
      <c r="P2" s="833"/>
      <c r="Q2" s="833"/>
    </row>
    <row r="3" spans="1:17" ht="22.5" customHeight="1" thickBot="1">
      <c r="A3" s="750" t="s">
        <v>325</v>
      </c>
      <c r="B3" s="750"/>
      <c r="C3" s="750"/>
      <c r="D3" s="750"/>
      <c r="E3" s="750"/>
      <c r="F3" s="750"/>
      <c r="G3" s="750"/>
      <c r="H3" s="750"/>
      <c r="I3" s="750"/>
      <c r="J3" s="750"/>
      <c r="K3" s="750"/>
      <c r="L3" s="750"/>
      <c r="M3" s="750"/>
      <c r="N3" s="750"/>
      <c r="O3" s="750"/>
      <c r="P3" s="750"/>
      <c r="Q3" s="511" t="s">
        <v>326</v>
      </c>
    </row>
    <row r="4" spans="1:17" ht="27.75" customHeight="1" thickTop="1">
      <c r="A4" s="753" t="s">
        <v>28</v>
      </c>
      <c r="B4" s="753" t="s">
        <v>86</v>
      </c>
      <c r="C4" s="753"/>
      <c r="D4" s="753" t="s">
        <v>87</v>
      </c>
      <c r="E4" s="753"/>
      <c r="F4" s="753" t="s">
        <v>88</v>
      </c>
      <c r="G4" s="753"/>
      <c r="H4" s="753" t="s">
        <v>89</v>
      </c>
      <c r="I4" s="753"/>
      <c r="J4" s="753" t="s">
        <v>90</v>
      </c>
      <c r="K4" s="753"/>
      <c r="L4" s="753" t="s">
        <v>114</v>
      </c>
      <c r="M4" s="753"/>
      <c r="N4" s="753" t="s">
        <v>23</v>
      </c>
      <c r="O4" s="753"/>
      <c r="P4" s="753"/>
      <c r="Q4" s="818" t="s">
        <v>7</v>
      </c>
    </row>
    <row r="5" spans="1:17" ht="27.75" customHeight="1">
      <c r="A5" s="805"/>
      <c r="B5" s="832" t="s">
        <v>91</v>
      </c>
      <c r="C5" s="832"/>
      <c r="D5" s="832" t="s">
        <v>92</v>
      </c>
      <c r="E5" s="832"/>
      <c r="F5" s="832" t="s">
        <v>93</v>
      </c>
      <c r="G5" s="832"/>
      <c r="H5" s="832" t="s">
        <v>94</v>
      </c>
      <c r="I5" s="832"/>
      <c r="J5" s="832" t="s">
        <v>95</v>
      </c>
      <c r="K5" s="832"/>
      <c r="L5" s="746" t="s">
        <v>332</v>
      </c>
      <c r="M5" s="746"/>
      <c r="N5" s="832" t="s">
        <v>24</v>
      </c>
      <c r="O5" s="832"/>
      <c r="P5" s="832"/>
      <c r="Q5" s="819"/>
    </row>
    <row r="6" spans="1:17" ht="25.5" customHeight="1">
      <c r="A6" s="805"/>
      <c r="B6" s="186" t="s">
        <v>11</v>
      </c>
      <c r="C6" s="186" t="s">
        <v>12</v>
      </c>
      <c r="D6" s="186" t="s">
        <v>11</v>
      </c>
      <c r="E6" s="186" t="s">
        <v>12</v>
      </c>
      <c r="F6" s="186" t="s">
        <v>11</v>
      </c>
      <c r="G6" s="186" t="s">
        <v>12</v>
      </c>
      <c r="H6" s="186" t="s">
        <v>11</v>
      </c>
      <c r="I6" s="186" t="s">
        <v>12</v>
      </c>
      <c r="J6" s="186" t="s">
        <v>11</v>
      </c>
      <c r="K6" s="186" t="s">
        <v>12</v>
      </c>
      <c r="L6" s="186" t="s">
        <v>11</v>
      </c>
      <c r="M6" s="186" t="s">
        <v>12</v>
      </c>
      <c r="N6" s="186" t="s">
        <v>11</v>
      </c>
      <c r="O6" s="186" t="s">
        <v>12</v>
      </c>
      <c r="P6" s="222" t="s">
        <v>314</v>
      </c>
      <c r="Q6" s="819"/>
    </row>
    <row r="7" spans="1:17" ht="25.5" customHeight="1" thickBot="1">
      <c r="A7" s="817"/>
      <c r="B7" s="214" t="s">
        <v>16</v>
      </c>
      <c r="C7" s="214" t="s">
        <v>17</v>
      </c>
      <c r="D7" s="214" t="s">
        <v>16</v>
      </c>
      <c r="E7" s="214" t="s">
        <v>17</v>
      </c>
      <c r="F7" s="214" t="s">
        <v>16</v>
      </c>
      <c r="G7" s="214" t="s">
        <v>17</v>
      </c>
      <c r="H7" s="214" t="s">
        <v>16</v>
      </c>
      <c r="I7" s="214" t="s">
        <v>17</v>
      </c>
      <c r="J7" s="214" t="s">
        <v>16</v>
      </c>
      <c r="K7" s="214" t="s">
        <v>17</v>
      </c>
      <c r="L7" s="214" t="s">
        <v>16</v>
      </c>
      <c r="M7" s="214" t="s">
        <v>17</v>
      </c>
      <c r="N7" s="214" t="s">
        <v>16</v>
      </c>
      <c r="O7" s="214" t="s">
        <v>17</v>
      </c>
      <c r="P7" s="239" t="s">
        <v>18</v>
      </c>
      <c r="Q7" s="820"/>
    </row>
    <row r="8" spans="1:17" ht="27.75" customHeight="1" thickTop="1">
      <c r="A8" s="240" t="s">
        <v>39</v>
      </c>
      <c r="B8" s="241">
        <v>4</v>
      </c>
      <c r="C8" s="241">
        <v>5</v>
      </c>
      <c r="D8" s="241">
        <v>0</v>
      </c>
      <c r="E8" s="241">
        <v>1</v>
      </c>
      <c r="F8" s="241">
        <v>0</v>
      </c>
      <c r="G8" s="241">
        <v>0</v>
      </c>
      <c r="H8" s="241">
        <v>4</v>
      </c>
      <c r="I8" s="241">
        <v>0</v>
      </c>
      <c r="J8" s="241">
        <v>2</v>
      </c>
      <c r="K8" s="241">
        <v>3</v>
      </c>
      <c r="L8" s="241">
        <v>0</v>
      </c>
      <c r="M8" s="241">
        <v>1</v>
      </c>
      <c r="N8" s="241">
        <f>SUM(L8,J8,H8,F8,D8,B8)</f>
        <v>10</v>
      </c>
      <c r="O8" s="241">
        <f>SUM(M8,K8,I8,G8,E8,C8)</f>
        <v>10</v>
      </c>
      <c r="P8" s="241">
        <f>O8+N8</f>
        <v>20</v>
      </c>
      <c r="Q8" s="198" t="s">
        <v>40</v>
      </c>
    </row>
    <row r="9" spans="1:17" ht="27.75" customHeight="1">
      <c r="A9" s="37" t="s">
        <v>19</v>
      </c>
      <c r="B9" s="236">
        <v>29</v>
      </c>
      <c r="C9" s="236">
        <v>16</v>
      </c>
      <c r="D9" s="236">
        <v>5</v>
      </c>
      <c r="E9" s="236">
        <v>0</v>
      </c>
      <c r="F9" s="236">
        <v>39</v>
      </c>
      <c r="G9" s="236">
        <v>7</v>
      </c>
      <c r="H9" s="236">
        <v>0</v>
      </c>
      <c r="I9" s="236">
        <v>1</v>
      </c>
      <c r="J9" s="236">
        <v>13</v>
      </c>
      <c r="K9" s="236">
        <v>3</v>
      </c>
      <c r="L9" s="236">
        <v>0</v>
      </c>
      <c r="M9" s="236">
        <v>0</v>
      </c>
      <c r="N9" s="241">
        <f t="shared" ref="N9:N16" si="0">SUM(L9,J9,H9,F9,D9,B9)</f>
        <v>86</v>
      </c>
      <c r="O9" s="241">
        <f t="shared" ref="O9:O16" si="1">SUM(M9,K9,I9,G9,E9,C9)</f>
        <v>27</v>
      </c>
      <c r="P9" s="241">
        <f t="shared" ref="P9:P16" si="2">O9+N9</f>
        <v>113</v>
      </c>
      <c r="Q9" s="198" t="s">
        <v>20</v>
      </c>
    </row>
    <row r="10" spans="1:17" ht="27.75" customHeight="1">
      <c r="A10" s="37" t="s">
        <v>46</v>
      </c>
      <c r="B10" s="236">
        <v>11</v>
      </c>
      <c r="C10" s="236">
        <v>4</v>
      </c>
      <c r="D10" s="236">
        <v>1</v>
      </c>
      <c r="E10" s="236">
        <v>2</v>
      </c>
      <c r="F10" s="236">
        <v>5</v>
      </c>
      <c r="G10" s="236">
        <v>0</v>
      </c>
      <c r="H10" s="236">
        <v>7</v>
      </c>
      <c r="I10" s="236">
        <v>0</v>
      </c>
      <c r="J10" s="236">
        <v>9</v>
      </c>
      <c r="K10" s="236">
        <v>1</v>
      </c>
      <c r="L10" s="236">
        <v>0</v>
      </c>
      <c r="M10" s="236">
        <v>0</v>
      </c>
      <c r="N10" s="241">
        <f t="shared" si="0"/>
        <v>33</v>
      </c>
      <c r="O10" s="241">
        <f t="shared" si="1"/>
        <v>7</v>
      </c>
      <c r="P10" s="241">
        <f t="shared" si="2"/>
        <v>40</v>
      </c>
      <c r="Q10" s="198" t="s">
        <v>47</v>
      </c>
    </row>
    <row r="11" spans="1:17" ht="27.75" customHeight="1">
      <c r="A11" s="37" t="s">
        <v>21</v>
      </c>
      <c r="B11" s="236">
        <v>10</v>
      </c>
      <c r="C11" s="236">
        <v>6</v>
      </c>
      <c r="D11" s="236">
        <v>0</v>
      </c>
      <c r="E11" s="236">
        <v>0</v>
      </c>
      <c r="F11" s="236">
        <v>0</v>
      </c>
      <c r="G11" s="236">
        <v>0</v>
      </c>
      <c r="H11" s="236">
        <v>8</v>
      </c>
      <c r="I11" s="236">
        <v>4</v>
      </c>
      <c r="J11" s="236">
        <v>4</v>
      </c>
      <c r="K11" s="236">
        <v>5</v>
      </c>
      <c r="L11" s="236">
        <v>1</v>
      </c>
      <c r="M11" s="236">
        <v>0</v>
      </c>
      <c r="N11" s="241">
        <f t="shared" si="0"/>
        <v>23</v>
      </c>
      <c r="O11" s="241">
        <f t="shared" si="1"/>
        <v>15</v>
      </c>
      <c r="P11" s="241">
        <f t="shared" si="2"/>
        <v>38</v>
      </c>
      <c r="Q11" s="198" t="s">
        <v>49</v>
      </c>
    </row>
    <row r="12" spans="1:17" s="256" customFormat="1" ht="27.75" customHeight="1">
      <c r="A12" s="39" t="s">
        <v>58</v>
      </c>
      <c r="B12" s="236" t="s">
        <v>445</v>
      </c>
      <c r="C12" s="236" t="s">
        <v>445</v>
      </c>
      <c r="D12" s="236" t="s">
        <v>445</v>
      </c>
      <c r="E12" s="236" t="s">
        <v>445</v>
      </c>
      <c r="F12" s="236" t="s">
        <v>445</v>
      </c>
      <c r="G12" s="236" t="s">
        <v>445</v>
      </c>
      <c r="H12" s="236" t="s">
        <v>445</v>
      </c>
      <c r="I12" s="236" t="s">
        <v>445</v>
      </c>
      <c r="J12" s="236" t="s">
        <v>445</v>
      </c>
      <c r="K12" s="236" t="s">
        <v>445</v>
      </c>
      <c r="L12" s="236" t="s">
        <v>445</v>
      </c>
      <c r="M12" s="236" t="s">
        <v>445</v>
      </c>
      <c r="N12" s="236" t="s">
        <v>445</v>
      </c>
      <c r="O12" s="236" t="s">
        <v>445</v>
      </c>
      <c r="P12" s="236" t="s">
        <v>445</v>
      </c>
      <c r="Q12" s="199" t="s">
        <v>59</v>
      </c>
    </row>
    <row r="13" spans="1:17" ht="27.75" customHeight="1">
      <c r="A13" s="242" t="s">
        <v>50</v>
      </c>
      <c r="B13" s="236">
        <v>4</v>
      </c>
      <c r="C13" s="236">
        <v>4</v>
      </c>
      <c r="D13" s="236">
        <v>2</v>
      </c>
      <c r="E13" s="236">
        <v>0</v>
      </c>
      <c r="F13" s="236">
        <v>11</v>
      </c>
      <c r="G13" s="236">
        <v>0</v>
      </c>
      <c r="H13" s="236">
        <v>10</v>
      </c>
      <c r="I13" s="236">
        <v>1</v>
      </c>
      <c r="J13" s="236">
        <v>4</v>
      </c>
      <c r="K13" s="236">
        <v>2</v>
      </c>
      <c r="L13" s="236">
        <v>0</v>
      </c>
      <c r="M13" s="236">
        <v>0</v>
      </c>
      <c r="N13" s="241">
        <f t="shared" si="0"/>
        <v>31</v>
      </c>
      <c r="O13" s="241">
        <f t="shared" si="1"/>
        <v>7</v>
      </c>
      <c r="P13" s="241">
        <f t="shared" si="2"/>
        <v>38</v>
      </c>
      <c r="Q13" s="198" t="s">
        <v>51</v>
      </c>
    </row>
    <row r="14" spans="1:17" ht="27.75" customHeight="1">
      <c r="A14" s="39" t="s">
        <v>52</v>
      </c>
      <c r="B14" s="236">
        <v>12</v>
      </c>
      <c r="C14" s="236">
        <v>2</v>
      </c>
      <c r="D14" s="236">
        <v>5</v>
      </c>
      <c r="E14" s="236">
        <v>0</v>
      </c>
      <c r="F14" s="236">
        <v>0</v>
      </c>
      <c r="G14" s="236">
        <v>1</v>
      </c>
      <c r="H14" s="236">
        <v>4</v>
      </c>
      <c r="I14" s="236">
        <v>0</v>
      </c>
      <c r="J14" s="236">
        <v>5</v>
      </c>
      <c r="K14" s="236">
        <v>3</v>
      </c>
      <c r="L14" s="236">
        <v>0</v>
      </c>
      <c r="M14" s="236">
        <v>0</v>
      </c>
      <c r="N14" s="241">
        <f t="shared" si="0"/>
        <v>26</v>
      </c>
      <c r="O14" s="241">
        <f t="shared" si="1"/>
        <v>6</v>
      </c>
      <c r="P14" s="241">
        <f t="shared" si="2"/>
        <v>32</v>
      </c>
      <c r="Q14" s="198" t="s">
        <v>53</v>
      </c>
    </row>
    <row r="15" spans="1:17" ht="27.75" customHeight="1">
      <c r="A15" s="39" t="s">
        <v>56</v>
      </c>
      <c r="B15" s="236" t="s">
        <v>445</v>
      </c>
      <c r="C15" s="236" t="s">
        <v>445</v>
      </c>
      <c r="D15" s="236" t="s">
        <v>445</v>
      </c>
      <c r="E15" s="236" t="s">
        <v>445</v>
      </c>
      <c r="F15" s="236" t="s">
        <v>445</v>
      </c>
      <c r="G15" s="236" t="s">
        <v>445</v>
      </c>
      <c r="H15" s="236" t="s">
        <v>445</v>
      </c>
      <c r="I15" s="236" t="s">
        <v>445</v>
      </c>
      <c r="J15" s="236" t="s">
        <v>445</v>
      </c>
      <c r="K15" s="236" t="s">
        <v>445</v>
      </c>
      <c r="L15" s="236" t="s">
        <v>445</v>
      </c>
      <c r="M15" s="236" t="s">
        <v>445</v>
      </c>
      <c r="N15" s="241" t="s">
        <v>445</v>
      </c>
      <c r="O15" s="241" t="s">
        <v>445</v>
      </c>
      <c r="P15" s="241" t="s">
        <v>445</v>
      </c>
      <c r="Q15" s="198" t="s">
        <v>57</v>
      </c>
    </row>
    <row r="16" spans="1:17" ht="27.75" customHeight="1" thickBot="1">
      <c r="A16" s="243" t="s">
        <v>69</v>
      </c>
      <c r="B16" s="62">
        <v>13</v>
      </c>
      <c r="C16" s="62">
        <v>8</v>
      </c>
      <c r="D16" s="62">
        <v>0</v>
      </c>
      <c r="E16" s="62">
        <v>2</v>
      </c>
      <c r="F16" s="62">
        <v>1</v>
      </c>
      <c r="G16" s="62">
        <v>1</v>
      </c>
      <c r="H16" s="62">
        <v>0</v>
      </c>
      <c r="I16" s="62">
        <v>0</v>
      </c>
      <c r="J16" s="62">
        <v>1</v>
      </c>
      <c r="K16" s="62">
        <v>3</v>
      </c>
      <c r="L16" s="62">
        <v>0</v>
      </c>
      <c r="M16" s="62">
        <v>0</v>
      </c>
      <c r="N16" s="62">
        <f t="shared" si="0"/>
        <v>15</v>
      </c>
      <c r="O16" s="62">
        <f t="shared" si="1"/>
        <v>14</v>
      </c>
      <c r="P16" s="62">
        <f t="shared" si="2"/>
        <v>29</v>
      </c>
      <c r="Q16" s="203" t="s">
        <v>62</v>
      </c>
    </row>
    <row r="17" spans="1:17" ht="27.75" customHeight="1" thickTop="1" thickBot="1">
      <c r="A17" s="31" t="s">
        <v>23</v>
      </c>
      <c r="B17" s="64">
        <f t="shared" ref="B17:P17" si="3">SUM(B8:B16)</f>
        <v>83</v>
      </c>
      <c r="C17" s="64">
        <f t="shared" si="3"/>
        <v>45</v>
      </c>
      <c r="D17" s="64">
        <f t="shared" si="3"/>
        <v>13</v>
      </c>
      <c r="E17" s="64">
        <f t="shared" si="3"/>
        <v>5</v>
      </c>
      <c r="F17" s="64">
        <f t="shared" si="3"/>
        <v>56</v>
      </c>
      <c r="G17" s="64">
        <f t="shared" si="3"/>
        <v>9</v>
      </c>
      <c r="H17" s="64">
        <f t="shared" si="3"/>
        <v>33</v>
      </c>
      <c r="I17" s="64">
        <f t="shared" si="3"/>
        <v>6</v>
      </c>
      <c r="J17" s="64">
        <f t="shared" si="3"/>
        <v>38</v>
      </c>
      <c r="K17" s="64">
        <f t="shared" si="3"/>
        <v>20</v>
      </c>
      <c r="L17" s="64">
        <f t="shared" si="3"/>
        <v>1</v>
      </c>
      <c r="M17" s="64">
        <f t="shared" si="3"/>
        <v>1</v>
      </c>
      <c r="N17" s="64">
        <f t="shared" si="3"/>
        <v>224</v>
      </c>
      <c r="O17" s="64">
        <f t="shared" si="3"/>
        <v>86</v>
      </c>
      <c r="P17" s="64">
        <f t="shared" si="3"/>
        <v>310</v>
      </c>
      <c r="Q17" s="206" t="s">
        <v>24</v>
      </c>
    </row>
    <row r="18" spans="1:17" ht="13.8" thickTop="1"/>
  </sheetData>
  <mergeCells count="19">
    <mergeCell ref="A1:P1"/>
    <mergeCell ref="A2:Q2"/>
    <mergeCell ref="A3:P3"/>
    <mergeCell ref="A4:A7"/>
    <mergeCell ref="B4:C4"/>
    <mergeCell ref="D4:E4"/>
    <mergeCell ref="F4:G4"/>
    <mergeCell ref="H4:I4"/>
    <mergeCell ref="J4:K4"/>
    <mergeCell ref="L4:M4"/>
    <mergeCell ref="N4:P4"/>
    <mergeCell ref="Q4:Q7"/>
    <mergeCell ref="B5:C5"/>
    <mergeCell ref="D5:E5"/>
    <mergeCell ref="F5:G5"/>
    <mergeCell ref="H5:I5"/>
    <mergeCell ref="J5:K5"/>
    <mergeCell ref="L5:M5"/>
    <mergeCell ref="N5:P5"/>
  </mergeCells>
  <printOptions horizontalCentered="1"/>
  <pageMargins left="1" right="1" top="1.5" bottom="1" header="1.5" footer="1"/>
  <pageSetup paperSize="9" scale="8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R17"/>
  <sheetViews>
    <sheetView rightToLeft="1" view="pageBreakPreview" zoomScale="80" zoomScaleNormal="80" zoomScaleSheetLayoutView="80" workbookViewId="0">
      <selection activeCell="Q13" sqref="Q13"/>
    </sheetView>
  </sheetViews>
  <sheetFormatPr defaultRowHeight="13.2"/>
  <cols>
    <col min="1" max="1" width="17.6640625" customWidth="1"/>
    <col min="2" max="16" width="7.44140625" customWidth="1"/>
    <col min="17" max="17" width="26.33203125" customWidth="1"/>
  </cols>
  <sheetData>
    <row r="1" spans="1:18" ht="26.25" customHeight="1">
      <c r="A1" s="748" t="s">
        <v>684</v>
      </c>
      <c r="B1" s="748"/>
      <c r="C1" s="748"/>
      <c r="D1" s="748"/>
      <c r="E1" s="748"/>
      <c r="F1" s="748"/>
      <c r="G1" s="748"/>
      <c r="H1" s="748"/>
      <c r="I1" s="748"/>
      <c r="J1" s="748"/>
      <c r="K1" s="748"/>
      <c r="L1" s="748"/>
      <c r="M1" s="748"/>
      <c r="N1" s="748"/>
      <c r="O1" s="748"/>
      <c r="P1" s="748"/>
      <c r="Q1" s="748"/>
      <c r="R1" s="244"/>
    </row>
    <row r="2" spans="1:18" ht="26.25" customHeight="1">
      <c r="A2" s="749" t="s">
        <v>634</v>
      </c>
      <c r="B2" s="749"/>
      <c r="C2" s="749"/>
      <c r="D2" s="749"/>
      <c r="E2" s="749"/>
      <c r="F2" s="749"/>
      <c r="G2" s="749"/>
      <c r="H2" s="749"/>
      <c r="I2" s="749"/>
      <c r="J2" s="749"/>
      <c r="K2" s="749"/>
      <c r="L2" s="749"/>
      <c r="M2" s="749"/>
      <c r="N2" s="749"/>
      <c r="O2" s="749"/>
      <c r="P2" s="749"/>
      <c r="Q2" s="749"/>
      <c r="R2" s="76"/>
    </row>
    <row r="3" spans="1:18" ht="26.25" customHeight="1" thickBot="1">
      <c r="A3" s="750" t="s">
        <v>327</v>
      </c>
      <c r="B3" s="750"/>
      <c r="C3" s="750"/>
      <c r="D3" s="750"/>
      <c r="E3" s="750"/>
      <c r="F3" s="750"/>
      <c r="G3" s="750"/>
      <c r="H3" s="750"/>
      <c r="I3" s="750"/>
      <c r="J3" s="750"/>
      <c r="K3" s="750"/>
      <c r="L3" s="750"/>
      <c r="M3" s="750"/>
      <c r="N3" s="750"/>
      <c r="O3" s="750"/>
      <c r="P3" s="750"/>
      <c r="Q3" s="534" t="s">
        <v>328</v>
      </c>
      <c r="R3" s="76"/>
    </row>
    <row r="4" spans="1:18" ht="24.75" customHeight="1" thickTop="1">
      <c r="A4" s="751" t="s">
        <v>437</v>
      </c>
      <c r="B4" s="753" t="s">
        <v>86</v>
      </c>
      <c r="C4" s="753"/>
      <c r="D4" s="754" t="s">
        <v>87</v>
      </c>
      <c r="E4" s="754"/>
      <c r="F4" s="754" t="s">
        <v>88</v>
      </c>
      <c r="G4" s="754"/>
      <c r="H4" s="754" t="s">
        <v>89</v>
      </c>
      <c r="I4" s="754"/>
      <c r="J4" s="754" t="s">
        <v>90</v>
      </c>
      <c r="K4" s="754"/>
      <c r="L4" s="754" t="s">
        <v>114</v>
      </c>
      <c r="M4" s="754"/>
      <c r="N4" s="754" t="s">
        <v>31</v>
      </c>
      <c r="O4" s="754"/>
      <c r="P4" s="754"/>
      <c r="Q4" s="755" t="s">
        <v>438</v>
      </c>
    </row>
    <row r="5" spans="1:18" ht="36.75" customHeight="1">
      <c r="A5" s="748"/>
      <c r="B5" s="746" t="s">
        <v>91</v>
      </c>
      <c r="C5" s="746"/>
      <c r="D5" s="746" t="s">
        <v>92</v>
      </c>
      <c r="E5" s="746"/>
      <c r="F5" s="746" t="s">
        <v>93</v>
      </c>
      <c r="G5" s="746"/>
      <c r="H5" s="746" t="s">
        <v>94</v>
      </c>
      <c r="I5" s="746"/>
      <c r="J5" s="746" t="s">
        <v>95</v>
      </c>
      <c r="K5" s="746"/>
      <c r="L5" s="746" t="s">
        <v>332</v>
      </c>
      <c r="M5" s="746"/>
      <c r="N5" s="747" t="s">
        <v>32</v>
      </c>
      <c r="O5" s="747"/>
      <c r="P5" s="747"/>
      <c r="Q5" s="756"/>
    </row>
    <row r="6" spans="1:18" ht="25.5" customHeight="1">
      <c r="A6" s="748"/>
      <c r="B6" s="6" t="s">
        <v>11</v>
      </c>
      <c r="C6" s="6" t="s">
        <v>12</v>
      </c>
      <c r="D6" s="6" t="s">
        <v>11</v>
      </c>
      <c r="E6" s="6" t="s">
        <v>12</v>
      </c>
      <c r="F6" s="6" t="s">
        <v>11</v>
      </c>
      <c r="G6" s="6" t="s">
        <v>12</v>
      </c>
      <c r="H6" s="6" t="s">
        <v>11</v>
      </c>
      <c r="I6" s="6" t="s">
        <v>12</v>
      </c>
      <c r="J6" s="6" t="s">
        <v>11</v>
      </c>
      <c r="K6" s="6" t="s">
        <v>12</v>
      </c>
      <c r="L6" s="6" t="s">
        <v>11</v>
      </c>
      <c r="M6" s="6" t="s">
        <v>12</v>
      </c>
      <c r="N6" s="6" t="s">
        <v>11</v>
      </c>
      <c r="O6" s="6" t="s">
        <v>12</v>
      </c>
      <c r="P6" s="183" t="s">
        <v>314</v>
      </c>
      <c r="Q6" s="756"/>
    </row>
    <row r="7" spans="1:18" ht="25.5" customHeight="1" thickBot="1">
      <c r="A7" s="752"/>
      <c r="B7" s="214" t="s">
        <v>16</v>
      </c>
      <c r="C7" s="214" t="s">
        <v>17</v>
      </c>
      <c r="D7" s="214" t="s">
        <v>16</v>
      </c>
      <c r="E7" s="214" t="s">
        <v>17</v>
      </c>
      <c r="F7" s="214" t="s">
        <v>16</v>
      </c>
      <c r="G7" s="214" t="s">
        <v>17</v>
      </c>
      <c r="H7" s="214" t="s">
        <v>16</v>
      </c>
      <c r="I7" s="214" t="s">
        <v>17</v>
      </c>
      <c r="J7" s="214" t="s">
        <v>16</v>
      </c>
      <c r="K7" s="214" t="s">
        <v>17</v>
      </c>
      <c r="L7" s="214" t="s">
        <v>16</v>
      </c>
      <c r="M7" s="214" t="s">
        <v>17</v>
      </c>
      <c r="N7" s="214" t="s">
        <v>16</v>
      </c>
      <c r="O7" s="214" t="s">
        <v>17</v>
      </c>
      <c r="P7" s="245" t="s">
        <v>18</v>
      </c>
      <c r="Q7" s="757"/>
    </row>
    <row r="8" spans="1:18" ht="33.75" customHeight="1" thickTop="1">
      <c r="A8" s="246" t="s">
        <v>329</v>
      </c>
      <c r="B8" s="241">
        <v>0</v>
      </c>
      <c r="C8" s="241">
        <v>0</v>
      </c>
      <c r="D8" s="241">
        <v>0</v>
      </c>
      <c r="E8" s="241">
        <v>0</v>
      </c>
      <c r="F8" s="241">
        <v>3</v>
      </c>
      <c r="G8" s="241">
        <v>0</v>
      </c>
      <c r="H8" s="241">
        <v>2</v>
      </c>
      <c r="I8" s="241">
        <v>0</v>
      </c>
      <c r="J8" s="241">
        <v>13</v>
      </c>
      <c r="K8" s="241">
        <v>5</v>
      </c>
      <c r="L8" s="241">
        <v>1</v>
      </c>
      <c r="M8" s="241">
        <v>0</v>
      </c>
      <c r="N8" s="241">
        <f>L8+J8+H8+F8+D8+B8</f>
        <v>19</v>
      </c>
      <c r="O8" s="241">
        <f>M8+K8+I8+G8+E8+C8</f>
        <v>5</v>
      </c>
      <c r="P8" s="241">
        <f>O8+N8</f>
        <v>24</v>
      </c>
      <c r="Q8" s="267" t="s">
        <v>333</v>
      </c>
    </row>
    <row r="9" spans="1:18" ht="45.75" customHeight="1">
      <c r="A9" s="247" t="s">
        <v>108</v>
      </c>
      <c r="B9" s="241">
        <v>0</v>
      </c>
      <c r="C9" s="241">
        <v>0</v>
      </c>
      <c r="D9" s="241">
        <v>0</v>
      </c>
      <c r="E9" s="241">
        <v>0</v>
      </c>
      <c r="F9" s="241">
        <v>0</v>
      </c>
      <c r="G9" s="241">
        <v>0</v>
      </c>
      <c r="H9" s="241">
        <v>0</v>
      </c>
      <c r="I9" s="241">
        <v>0</v>
      </c>
      <c r="J9" s="241">
        <v>18</v>
      </c>
      <c r="K9" s="241">
        <v>10</v>
      </c>
      <c r="L9" s="241">
        <v>0</v>
      </c>
      <c r="M9" s="241">
        <v>0</v>
      </c>
      <c r="N9" s="241">
        <f t="shared" ref="N9:N16" si="0">L9+J9+H9+F9+D9+B9</f>
        <v>18</v>
      </c>
      <c r="O9" s="241">
        <f t="shared" ref="O9:O16" si="1">M9+K9+I9+G9+E9+C9</f>
        <v>10</v>
      </c>
      <c r="P9" s="241">
        <f t="shared" ref="P9:P16" si="2">O9+N9</f>
        <v>28</v>
      </c>
      <c r="Q9" s="266" t="s">
        <v>334</v>
      </c>
    </row>
    <row r="10" spans="1:18" ht="30.75" customHeight="1">
      <c r="A10" s="247" t="s">
        <v>109</v>
      </c>
      <c r="B10" s="241">
        <v>0</v>
      </c>
      <c r="C10" s="241">
        <v>0</v>
      </c>
      <c r="D10" s="241">
        <v>0</v>
      </c>
      <c r="E10" s="241">
        <v>1</v>
      </c>
      <c r="F10" s="241">
        <v>1</v>
      </c>
      <c r="G10" s="241">
        <v>0</v>
      </c>
      <c r="H10" s="241">
        <v>2</v>
      </c>
      <c r="I10" s="241">
        <v>0</v>
      </c>
      <c r="J10" s="241">
        <v>1</v>
      </c>
      <c r="K10" s="241">
        <v>0</v>
      </c>
      <c r="L10" s="241">
        <v>0</v>
      </c>
      <c r="M10" s="241">
        <v>0</v>
      </c>
      <c r="N10" s="241">
        <f t="shared" si="0"/>
        <v>4</v>
      </c>
      <c r="O10" s="241">
        <f t="shared" si="1"/>
        <v>1</v>
      </c>
      <c r="P10" s="241">
        <f t="shared" si="2"/>
        <v>5</v>
      </c>
      <c r="Q10" s="189" t="s">
        <v>720</v>
      </c>
    </row>
    <row r="11" spans="1:18" ht="43.5" customHeight="1">
      <c r="A11" s="247" t="s">
        <v>110</v>
      </c>
      <c r="B11" s="236">
        <v>1</v>
      </c>
      <c r="C11" s="236">
        <v>2</v>
      </c>
      <c r="D11" s="236">
        <v>2</v>
      </c>
      <c r="E11" s="236">
        <v>2</v>
      </c>
      <c r="F11" s="236">
        <v>6</v>
      </c>
      <c r="G11" s="236">
        <v>3</v>
      </c>
      <c r="H11" s="236">
        <v>4</v>
      </c>
      <c r="I11" s="236">
        <v>0</v>
      </c>
      <c r="J11" s="236">
        <v>4</v>
      </c>
      <c r="K11" s="236">
        <v>4</v>
      </c>
      <c r="L11" s="236">
        <v>0</v>
      </c>
      <c r="M11" s="236">
        <v>1</v>
      </c>
      <c r="N11" s="236">
        <f t="shared" si="0"/>
        <v>17</v>
      </c>
      <c r="O11" s="236">
        <f t="shared" si="1"/>
        <v>12</v>
      </c>
      <c r="P11" s="236">
        <f t="shared" si="2"/>
        <v>29</v>
      </c>
      <c r="Q11" s="266" t="s">
        <v>335</v>
      </c>
    </row>
    <row r="12" spans="1:18" ht="30.75" customHeight="1">
      <c r="A12" s="247" t="s">
        <v>111</v>
      </c>
      <c r="B12" s="236">
        <v>70</v>
      </c>
      <c r="C12" s="236">
        <v>41</v>
      </c>
      <c r="D12" s="236">
        <v>6</v>
      </c>
      <c r="E12" s="236">
        <v>1</v>
      </c>
      <c r="F12" s="236">
        <v>1</v>
      </c>
      <c r="G12" s="236">
        <v>0</v>
      </c>
      <c r="H12" s="236">
        <v>1</v>
      </c>
      <c r="I12" s="236">
        <v>0</v>
      </c>
      <c r="J12" s="236">
        <v>0</v>
      </c>
      <c r="K12" s="236">
        <v>0</v>
      </c>
      <c r="L12" s="236">
        <v>0</v>
      </c>
      <c r="M12" s="236">
        <v>0</v>
      </c>
      <c r="N12" s="236">
        <f t="shared" si="0"/>
        <v>78</v>
      </c>
      <c r="O12" s="236">
        <f t="shared" si="1"/>
        <v>42</v>
      </c>
      <c r="P12" s="236">
        <f t="shared" si="2"/>
        <v>120</v>
      </c>
      <c r="Q12" s="189" t="s">
        <v>721</v>
      </c>
    </row>
    <row r="13" spans="1:18" ht="30.75" customHeight="1">
      <c r="A13" s="39" t="s">
        <v>112</v>
      </c>
      <c r="B13" s="236">
        <v>0</v>
      </c>
      <c r="C13" s="236">
        <v>0</v>
      </c>
      <c r="D13" s="236">
        <v>0</v>
      </c>
      <c r="E13" s="236">
        <v>0</v>
      </c>
      <c r="F13" s="236">
        <v>5</v>
      </c>
      <c r="G13" s="236">
        <v>1</v>
      </c>
      <c r="H13" s="236">
        <v>0</v>
      </c>
      <c r="I13" s="236">
        <v>1</v>
      </c>
      <c r="J13" s="236">
        <v>0</v>
      </c>
      <c r="K13" s="236">
        <v>0</v>
      </c>
      <c r="L13" s="236">
        <v>0</v>
      </c>
      <c r="M13" s="236">
        <v>0</v>
      </c>
      <c r="N13" s="236">
        <f t="shared" si="0"/>
        <v>5</v>
      </c>
      <c r="O13" s="236">
        <f t="shared" si="1"/>
        <v>2</v>
      </c>
      <c r="P13" s="236">
        <f t="shared" si="2"/>
        <v>7</v>
      </c>
      <c r="Q13" s="580" t="s">
        <v>741</v>
      </c>
    </row>
    <row r="14" spans="1:18" ht="41.25" customHeight="1">
      <c r="A14" s="39" t="s">
        <v>330</v>
      </c>
      <c r="B14" s="236">
        <v>0</v>
      </c>
      <c r="C14" s="236">
        <v>0</v>
      </c>
      <c r="D14" s="236">
        <v>0</v>
      </c>
      <c r="E14" s="236">
        <v>0</v>
      </c>
      <c r="F14" s="236">
        <v>6</v>
      </c>
      <c r="G14" s="236">
        <v>4</v>
      </c>
      <c r="H14" s="236">
        <v>22</v>
      </c>
      <c r="I14" s="236">
        <v>5</v>
      </c>
      <c r="J14" s="236">
        <v>1</v>
      </c>
      <c r="K14" s="236">
        <v>1</v>
      </c>
      <c r="L14" s="236">
        <v>0</v>
      </c>
      <c r="M14" s="236">
        <v>0</v>
      </c>
      <c r="N14" s="236">
        <f t="shared" si="0"/>
        <v>29</v>
      </c>
      <c r="O14" s="236">
        <f t="shared" si="1"/>
        <v>10</v>
      </c>
      <c r="P14" s="236">
        <f t="shared" si="2"/>
        <v>39</v>
      </c>
      <c r="Q14" s="266" t="s">
        <v>730</v>
      </c>
    </row>
    <row r="15" spans="1:18" ht="35.25" customHeight="1" thickBot="1">
      <c r="A15" s="248" t="s">
        <v>331</v>
      </c>
      <c r="B15" s="249">
        <v>12</v>
      </c>
      <c r="C15" s="249">
        <v>2</v>
      </c>
      <c r="D15" s="249">
        <v>5</v>
      </c>
      <c r="E15" s="249">
        <v>1</v>
      </c>
      <c r="F15" s="249">
        <v>34</v>
      </c>
      <c r="G15" s="249">
        <v>1</v>
      </c>
      <c r="H15" s="249">
        <v>2</v>
      </c>
      <c r="I15" s="249">
        <v>0</v>
      </c>
      <c r="J15" s="249">
        <v>1</v>
      </c>
      <c r="K15" s="249">
        <v>0</v>
      </c>
      <c r="L15" s="249">
        <v>0</v>
      </c>
      <c r="M15" s="249">
        <v>0</v>
      </c>
      <c r="N15" s="249">
        <f t="shared" si="0"/>
        <v>54</v>
      </c>
      <c r="O15" s="249">
        <f t="shared" si="1"/>
        <v>4</v>
      </c>
      <c r="P15" s="249">
        <f t="shared" si="2"/>
        <v>58</v>
      </c>
      <c r="Q15" s="268" t="s">
        <v>337</v>
      </c>
    </row>
    <row r="16" spans="1:18" ht="30.75" customHeight="1" thickTop="1" thickBot="1">
      <c r="A16" s="250" t="s">
        <v>23</v>
      </c>
      <c r="B16" s="251">
        <f>SUM(B8:B15)</f>
        <v>83</v>
      </c>
      <c r="C16" s="251">
        <f t="shared" ref="C16:M16" si="3">SUM(C8:C15)</f>
        <v>45</v>
      </c>
      <c r="D16" s="251">
        <f t="shared" si="3"/>
        <v>13</v>
      </c>
      <c r="E16" s="251">
        <f t="shared" si="3"/>
        <v>5</v>
      </c>
      <c r="F16" s="251">
        <f t="shared" si="3"/>
        <v>56</v>
      </c>
      <c r="G16" s="251">
        <f t="shared" si="3"/>
        <v>9</v>
      </c>
      <c r="H16" s="251">
        <f t="shared" si="3"/>
        <v>33</v>
      </c>
      <c r="I16" s="251">
        <f t="shared" si="3"/>
        <v>6</v>
      </c>
      <c r="J16" s="251">
        <f t="shared" si="3"/>
        <v>38</v>
      </c>
      <c r="K16" s="251">
        <f t="shared" si="3"/>
        <v>20</v>
      </c>
      <c r="L16" s="251">
        <f t="shared" si="3"/>
        <v>1</v>
      </c>
      <c r="M16" s="251">
        <f t="shared" si="3"/>
        <v>1</v>
      </c>
      <c r="N16" s="251">
        <f t="shared" si="0"/>
        <v>224</v>
      </c>
      <c r="O16" s="251">
        <f t="shared" si="1"/>
        <v>86</v>
      </c>
      <c r="P16" s="251">
        <f t="shared" si="2"/>
        <v>310</v>
      </c>
      <c r="Q16" s="252" t="s">
        <v>24</v>
      </c>
    </row>
    <row r="17" spans="1:16" ht="13.8" thickTop="1">
      <c r="A17" s="80"/>
      <c r="B17" s="80"/>
      <c r="C17" s="80"/>
      <c r="D17" s="80"/>
      <c r="E17" s="80"/>
      <c r="F17" s="80"/>
      <c r="G17" s="80"/>
      <c r="H17" s="80"/>
      <c r="I17" s="80"/>
      <c r="J17" s="80"/>
      <c r="K17" s="80"/>
      <c r="L17" s="80"/>
      <c r="M17" s="80"/>
      <c r="N17" s="80"/>
      <c r="O17" s="80"/>
      <c r="P17" s="80"/>
    </row>
  </sheetData>
  <mergeCells count="19">
    <mergeCell ref="A1:Q1"/>
    <mergeCell ref="A2:Q2"/>
    <mergeCell ref="A3:P3"/>
    <mergeCell ref="A4:A7"/>
    <mergeCell ref="B4:C4"/>
    <mergeCell ref="D4:E4"/>
    <mergeCell ref="F4:G4"/>
    <mergeCell ref="H4:I4"/>
    <mergeCell ref="J4:K4"/>
    <mergeCell ref="L4:M4"/>
    <mergeCell ref="N4:P4"/>
    <mergeCell ref="Q4:Q7"/>
    <mergeCell ref="B5:C5"/>
    <mergeCell ref="D5:E5"/>
    <mergeCell ref="F5:G5"/>
    <mergeCell ref="H5:I5"/>
    <mergeCell ref="J5:K5"/>
    <mergeCell ref="L5:M5"/>
    <mergeCell ref="N5:P5"/>
  </mergeCells>
  <printOptions horizontalCentered="1"/>
  <pageMargins left="1" right="1" top="1.5" bottom="1" header="1.5" footer="1"/>
  <pageSetup paperSize="9" scale="8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V20"/>
  <sheetViews>
    <sheetView rightToLeft="1" view="pageBreakPreview" zoomScale="85" zoomScaleNormal="80" zoomScaleSheetLayoutView="85" workbookViewId="0">
      <selection activeCell="E22" sqref="E22"/>
    </sheetView>
  </sheetViews>
  <sheetFormatPr defaultRowHeight="13.2"/>
  <cols>
    <col min="1" max="1" width="10.44140625" customWidth="1"/>
    <col min="2" max="2" width="12.44140625" customWidth="1"/>
    <col min="3" max="3" width="10.5546875" customWidth="1"/>
    <col min="4" max="10" width="11.33203125" customWidth="1"/>
    <col min="11" max="11" width="9" customWidth="1"/>
    <col min="12" max="12" width="11.33203125" customWidth="1"/>
    <col min="13" max="13" width="12.88671875" hidden="1" customWidth="1"/>
    <col min="14" max="14" width="15.5546875" customWidth="1"/>
  </cols>
  <sheetData>
    <row r="1" spans="1:22" s="1" customFormat="1" ht="33" customHeight="1">
      <c r="A1" s="835" t="s">
        <v>681</v>
      </c>
      <c r="B1" s="835"/>
      <c r="C1" s="835"/>
      <c r="D1" s="835"/>
      <c r="E1" s="835"/>
      <c r="F1" s="835"/>
      <c r="G1" s="835"/>
      <c r="H1" s="835"/>
      <c r="I1" s="835"/>
      <c r="J1" s="835"/>
      <c r="K1" s="835"/>
      <c r="L1" s="835"/>
      <c r="M1" s="835"/>
    </row>
    <row r="2" spans="1:22" s="1" customFormat="1" ht="51" customHeight="1">
      <c r="A2" s="836" t="s">
        <v>712</v>
      </c>
      <c r="B2" s="836"/>
      <c r="C2" s="836"/>
      <c r="D2" s="836"/>
      <c r="E2" s="836"/>
      <c r="F2" s="836"/>
      <c r="G2" s="836"/>
      <c r="H2" s="836"/>
      <c r="I2" s="836"/>
      <c r="J2" s="836"/>
      <c r="K2" s="836"/>
      <c r="L2" s="836"/>
      <c r="M2" s="836"/>
      <c r="N2" s="836"/>
      <c r="O2" s="2"/>
      <c r="P2" s="2"/>
      <c r="Q2" s="2"/>
      <c r="R2" s="2"/>
      <c r="S2" s="2"/>
      <c r="T2" s="2"/>
      <c r="U2" s="2"/>
      <c r="V2" s="2"/>
    </row>
    <row r="3" spans="1:22" s="1" customFormat="1" ht="29.25" customHeight="1" thickBot="1">
      <c r="A3" s="763" t="s">
        <v>0</v>
      </c>
      <c r="B3" s="763"/>
      <c r="C3" s="533"/>
      <c r="D3" s="533"/>
      <c r="E3" s="533"/>
      <c r="F3" s="533"/>
      <c r="G3" s="533"/>
      <c r="H3" s="533"/>
      <c r="I3" s="533"/>
      <c r="J3" s="533"/>
      <c r="K3" s="533"/>
      <c r="L3" s="533"/>
      <c r="M3" s="506"/>
      <c r="N3" s="506" t="s">
        <v>507</v>
      </c>
    </row>
    <row r="4" spans="1:22" ht="20.100000000000001" customHeight="1" thickTop="1">
      <c r="A4" s="753" t="s">
        <v>1</v>
      </c>
      <c r="B4" s="753" t="s">
        <v>2</v>
      </c>
      <c r="C4" s="753" t="s">
        <v>3</v>
      </c>
      <c r="D4" s="753" t="s">
        <v>4</v>
      </c>
      <c r="E4" s="753"/>
      <c r="F4" s="753"/>
      <c r="G4" s="753" t="s">
        <v>5</v>
      </c>
      <c r="H4" s="753"/>
      <c r="I4" s="753"/>
      <c r="J4" s="753" t="s">
        <v>6</v>
      </c>
      <c r="K4" s="753"/>
      <c r="L4" s="753"/>
      <c r="M4" s="4"/>
      <c r="N4" s="753" t="s">
        <v>7</v>
      </c>
    </row>
    <row r="5" spans="1:22" ht="20.100000000000001" customHeight="1">
      <c r="A5" s="805"/>
      <c r="B5" s="805"/>
      <c r="C5" s="805"/>
      <c r="D5" s="823" t="s">
        <v>8</v>
      </c>
      <c r="E5" s="823"/>
      <c r="F5" s="823"/>
      <c r="G5" s="823" t="s">
        <v>9</v>
      </c>
      <c r="H5" s="823"/>
      <c r="I5" s="823"/>
      <c r="J5" s="823" t="s">
        <v>10</v>
      </c>
      <c r="K5" s="823"/>
      <c r="L5" s="823"/>
      <c r="M5" s="5"/>
      <c r="N5" s="805"/>
    </row>
    <row r="6" spans="1:22" ht="29.25" customHeight="1">
      <c r="A6" s="805"/>
      <c r="B6" s="805"/>
      <c r="C6" s="805"/>
      <c r="D6" s="6" t="s">
        <v>11</v>
      </c>
      <c r="E6" s="6" t="s">
        <v>12</v>
      </c>
      <c r="F6" s="7" t="s">
        <v>13</v>
      </c>
      <c r="G6" s="6" t="s">
        <v>11</v>
      </c>
      <c r="H6" s="6" t="s">
        <v>12</v>
      </c>
      <c r="I6" s="7" t="s">
        <v>13</v>
      </c>
      <c r="J6" s="6" t="s">
        <v>11</v>
      </c>
      <c r="K6" s="6" t="s">
        <v>12</v>
      </c>
      <c r="L6" s="7" t="s">
        <v>13</v>
      </c>
      <c r="M6" s="8"/>
      <c r="N6" s="805"/>
    </row>
    <row r="7" spans="1:22" ht="29.25" customHeight="1" thickBot="1">
      <c r="A7" s="837"/>
      <c r="B7" s="9" t="s">
        <v>14</v>
      </c>
      <c r="C7" s="9" t="s">
        <v>15</v>
      </c>
      <c r="D7" s="9" t="s">
        <v>16</v>
      </c>
      <c r="E7" s="9" t="s">
        <v>17</v>
      </c>
      <c r="F7" s="9" t="s">
        <v>18</v>
      </c>
      <c r="G7" s="9" t="s">
        <v>16</v>
      </c>
      <c r="H7" s="9" t="s">
        <v>17</v>
      </c>
      <c r="I7" s="9" t="s">
        <v>18</v>
      </c>
      <c r="J7" s="9" t="s">
        <v>16</v>
      </c>
      <c r="K7" s="9" t="s">
        <v>17</v>
      </c>
      <c r="L7" s="9" t="s">
        <v>18</v>
      </c>
      <c r="M7" s="10"/>
      <c r="N7" s="837"/>
    </row>
    <row r="8" spans="1:22" ht="41.25" customHeight="1">
      <c r="A8" s="11" t="s">
        <v>19</v>
      </c>
      <c r="B8" s="221">
        <v>1</v>
      </c>
      <c r="C8" s="221">
        <v>120</v>
      </c>
      <c r="D8" s="563">
        <v>42</v>
      </c>
      <c r="E8" s="563">
        <v>156</v>
      </c>
      <c r="F8" s="569">
        <f>SUM(D8:E8)</f>
        <v>198</v>
      </c>
      <c r="G8" s="569">
        <v>17</v>
      </c>
      <c r="H8" s="569">
        <v>20</v>
      </c>
      <c r="I8" s="569">
        <f>SUM(G8:H8)</f>
        <v>37</v>
      </c>
      <c r="J8" s="569">
        <v>16</v>
      </c>
      <c r="K8" s="569">
        <v>28</v>
      </c>
      <c r="L8" s="569">
        <f>SUM(J8:K8)</f>
        <v>44</v>
      </c>
      <c r="M8" s="12"/>
      <c r="N8" s="14" t="s">
        <v>20</v>
      </c>
    </row>
    <row r="9" spans="1:22" ht="41.25" customHeight="1" thickBot="1">
      <c r="A9" s="15" t="s">
        <v>21</v>
      </c>
      <c r="B9" s="570">
        <v>1</v>
      </c>
      <c r="C9" s="570">
        <v>96</v>
      </c>
      <c r="D9" s="565">
        <v>145</v>
      </c>
      <c r="E9" s="565">
        <v>0</v>
      </c>
      <c r="F9" s="570">
        <f>SUM(D9:E9)</f>
        <v>145</v>
      </c>
      <c r="G9" s="570">
        <v>11</v>
      </c>
      <c r="H9" s="570">
        <v>0</v>
      </c>
      <c r="I9" s="570">
        <f t="shared" ref="I9" si="0">SUM(G9:H9)</f>
        <v>11</v>
      </c>
      <c r="J9" s="570">
        <v>3</v>
      </c>
      <c r="K9" s="570">
        <v>0</v>
      </c>
      <c r="L9" s="570">
        <f>SUM(J9:K9)</f>
        <v>3</v>
      </c>
      <c r="M9" s="16"/>
      <c r="N9" s="17" t="s">
        <v>22</v>
      </c>
    </row>
    <row r="10" spans="1:22" ht="41.25" customHeight="1" thickBot="1">
      <c r="A10" s="18" t="s">
        <v>23</v>
      </c>
      <c r="B10" s="571">
        <f t="shared" ref="B10:I10" si="1">SUM(B8:B9)</f>
        <v>2</v>
      </c>
      <c r="C10" s="571">
        <f t="shared" si="1"/>
        <v>216</v>
      </c>
      <c r="D10" s="571">
        <f t="shared" si="1"/>
        <v>187</v>
      </c>
      <c r="E10" s="571">
        <f t="shared" si="1"/>
        <v>156</v>
      </c>
      <c r="F10" s="571">
        <f t="shared" si="1"/>
        <v>343</v>
      </c>
      <c r="G10" s="571">
        <f t="shared" si="1"/>
        <v>28</v>
      </c>
      <c r="H10" s="571">
        <f t="shared" si="1"/>
        <v>20</v>
      </c>
      <c r="I10" s="571">
        <f t="shared" si="1"/>
        <v>48</v>
      </c>
      <c r="J10" s="571">
        <f>SUM(J8:J9)</f>
        <v>19</v>
      </c>
      <c r="K10" s="571">
        <f t="shared" ref="K10:L10" si="2">SUM(K8:K9)</f>
        <v>28</v>
      </c>
      <c r="L10" s="571">
        <f t="shared" si="2"/>
        <v>47</v>
      </c>
      <c r="M10" s="19"/>
      <c r="N10" s="20" t="s">
        <v>24</v>
      </c>
    </row>
    <row r="11" spans="1:22" ht="49.5" customHeight="1" thickTop="1">
      <c r="A11" s="834" t="s">
        <v>742</v>
      </c>
      <c r="B11" s="834"/>
      <c r="C11" s="834"/>
      <c r="D11" s="834"/>
      <c r="E11" s="834"/>
      <c r="F11" s="834"/>
      <c r="G11" s="838" t="s">
        <v>743</v>
      </c>
      <c r="H11" s="838"/>
      <c r="I11" s="838"/>
      <c r="J11" s="838"/>
      <c r="K11" s="838"/>
      <c r="L11" s="838"/>
      <c r="M11" s="838"/>
      <c r="N11" s="838"/>
    </row>
    <row r="20" spans="14:14">
      <c r="N20" t="s">
        <v>25</v>
      </c>
    </row>
  </sheetData>
  <mergeCells count="15">
    <mergeCell ref="A11:F11"/>
    <mergeCell ref="A1:M1"/>
    <mergeCell ref="A2:N2"/>
    <mergeCell ref="A3:B3"/>
    <mergeCell ref="A4:A7"/>
    <mergeCell ref="B4:B6"/>
    <mergeCell ref="C4:C6"/>
    <mergeCell ref="D4:F4"/>
    <mergeCell ref="G4:I4"/>
    <mergeCell ref="J4:L4"/>
    <mergeCell ref="N4:N7"/>
    <mergeCell ref="D5:F5"/>
    <mergeCell ref="G5:I5"/>
    <mergeCell ref="J5:L5"/>
    <mergeCell ref="G11:N11"/>
  </mergeCells>
  <printOptions horizontalCentered="1"/>
  <pageMargins left="1" right="1" top="1.5" bottom="1" header="1.5" footer="1"/>
  <pageSetup paperSize="9" scale="8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17"/>
  <sheetViews>
    <sheetView rightToLeft="1" view="pageBreakPreview" zoomScale="80" zoomScaleNormal="80" zoomScaleSheetLayoutView="80" workbookViewId="0">
      <selection activeCell="R5" sqref="R5:S5"/>
    </sheetView>
  </sheetViews>
  <sheetFormatPr defaultRowHeight="13.2"/>
  <cols>
    <col min="1" max="1" width="14.5546875" customWidth="1"/>
    <col min="2" max="2" width="7.44140625" customWidth="1"/>
    <col min="3" max="3" width="7.109375" customWidth="1"/>
    <col min="4" max="22" width="6.88671875" customWidth="1"/>
    <col min="23" max="23" width="16.5546875" customWidth="1"/>
  </cols>
  <sheetData>
    <row r="1" spans="1:23" s="21" customFormat="1" ht="39" customHeight="1">
      <c r="A1" s="842" t="s">
        <v>635</v>
      </c>
      <c r="B1" s="842"/>
      <c r="C1" s="842"/>
      <c r="D1" s="842"/>
      <c r="E1" s="842"/>
      <c r="F1" s="842"/>
      <c r="G1" s="842"/>
      <c r="H1" s="842"/>
      <c r="I1" s="842"/>
      <c r="J1" s="842"/>
      <c r="K1" s="842"/>
      <c r="L1" s="842"/>
      <c r="M1" s="842"/>
      <c r="N1" s="842"/>
      <c r="O1" s="842"/>
      <c r="P1" s="842"/>
      <c r="Q1" s="842"/>
      <c r="R1" s="842"/>
      <c r="S1" s="842"/>
      <c r="T1" s="842"/>
      <c r="U1" s="842"/>
      <c r="V1" s="842"/>
      <c r="W1" s="842"/>
    </row>
    <row r="2" spans="1:23" s="21" customFormat="1" ht="36" customHeight="1">
      <c r="A2" s="844" t="s">
        <v>713</v>
      </c>
      <c r="B2" s="844"/>
      <c r="C2" s="844"/>
      <c r="D2" s="844"/>
      <c r="E2" s="844"/>
      <c r="F2" s="844"/>
      <c r="G2" s="844"/>
      <c r="H2" s="844"/>
      <c r="I2" s="844"/>
      <c r="J2" s="844"/>
      <c r="K2" s="844"/>
      <c r="L2" s="844"/>
      <c r="M2" s="844"/>
      <c r="N2" s="844"/>
      <c r="O2" s="844"/>
      <c r="P2" s="844"/>
      <c r="Q2" s="844"/>
      <c r="R2" s="844"/>
      <c r="S2" s="844"/>
      <c r="T2" s="844"/>
      <c r="U2" s="844"/>
      <c r="V2" s="844"/>
      <c r="W2" s="844"/>
    </row>
    <row r="3" spans="1:23" s="21" customFormat="1" ht="28.5" customHeight="1" thickBot="1">
      <c r="A3" s="532" t="s">
        <v>26</v>
      </c>
      <c r="B3" s="532"/>
      <c r="C3" s="532"/>
      <c r="D3" s="532"/>
      <c r="E3" s="532"/>
      <c r="F3" s="532"/>
      <c r="G3" s="532"/>
      <c r="H3" s="532"/>
      <c r="I3" s="532"/>
      <c r="J3" s="532"/>
      <c r="K3" s="532"/>
      <c r="L3" s="532"/>
      <c r="M3" s="532"/>
      <c r="N3" s="532"/>
      <c r="O3" s="532"/>
      <c r="P3" s="532"/>
      <c r="Q3" s="532"/>
      <c r="R3" s="532"/>
      <c r="S3" s="532"/>
      <c r="T3" s="532"/>
      <c r="U3" s="532"/>
      <c r="V3" s="532"/>
      <c r="W3" s="22" t="s">
        <v>27</v>
      </c>
    </row>
    <row r="4" spans="1:23" ht="33.75" customHeight="1" thickTop="1">
      <c r="A4" s="806" t="s">
        <v>28</v>
      </c>
      <c r="B4" s="754" t="s">
        <v>29</v>
      </c>
      <c r="C4" s="754"/>
      <c r="D4" s="843" t="s">
        <v>591</v>
      </c>
      <c r="E4" s="843"/>
      <c r="F4" s="843" t="s">
        <v>593</v>
      </c>
      <c r="G4" s="843"/>
      <c r="H4" s="843" t="s">
        <v>566</v>
      </c>
      <c r="I4" s="843"/>
      <c r="J4" s="847" t="s">
        <v>567</v>
      </c>
      <c r="K4" s="841"/>
      <c r="L4" s="847" t="s">
        <v>257</v>
      </c>
      <c r="M4" s="841"/>
      <c r="N4" s="847" t="s">
        <v>258</v>
      </c>
      <c r="O4" s="841"/>
      <c r="P4" s="847" t="s">
        <v>259</v>
      </c>
      <c r="Q4" s="841"/>
      <c r="R4" s="754" t="s">
        <v>30</v>
      </c>
      <c r="S4" s="754"/>
      <c r="T4" s="841" t="s">
        <v>31</v>
      </c>
      <c r="U4" s="841"/>
      <c r="V4" s="841"/>
      <c r="W4" s="849" t="s">
        <v>7</v>
      </c>
    </row>
    <row r="5" spans="1:23" ht="21.75" customHeight="1">
      <c r="A5" s="845"/>
      <c r="B5" s="848" t="s">
        <v>636</v>
      </c>
      <c r="C5" s="848"/>
      <c r="D5" s="839"/>
      <c r="E5" s="839"/>
      <c r="F5" s="839"/>
      <c r="G5" s="839"/>
      <c r="H5" s="338"/>
      <c r="I5" s="338"/>
      <c r="J5" s="839"/>
      <c r="K5" s="839"/>
      <c r="L5" s="839"/>
      <c r="M5" s="839"/>
      <c r="N5" s="839"/>
      <c r="O5" s="839"/>
      <c r="P5" s="839"/>
      <c r="Q5" s="839"/>
      <c r="R5" s="840" t="s">
        <v>731</v>
      </c>
      <c r="S5" s="840"/>
      <c r="T5" s="839" t="s">
        <v>32</v>
      </c>
      <c r="U5" s="839"/>
      <c r="V5" s="839"/>
      <c r="W5" s="766"/>
    </row>
    <row r="6" spans="1:23" ht="31.5" customHeight="1">
      <c r="A6" s="845"/>
      <c r="B6" s="6" t="s">
        <v>11</v>
      </c>
      <c r="C6" s="6" t="s">
        <v>12</v>
      </c>
      <c r="D6" s="6" t="s">
        <v>11</v>
      </c>
      <c r="E6" s="6" t="s">
        <v>12</v>
      </c>
      <c r="F6" s="6" t="s">
        <v>11</v>
      </c>
      <c r="G6" s="6" t="s">
        <v>12</v>
      </c>
      <c r="H6" s="6" t="s">
        <v>11</v>
      </c>
      <c r="I6" s="6" t="s">
        <v>12</v>
      </c>
      <c r="J6" s="6" t="s">
        <v>11</v>
      </c>
      <c r="K6" s="6" t="s">
        <v>12</v>
      </c>
      <c r="L6" s="6" t="s">
        <v>11</v>
      </c>
      <c r="M6" s="6" t="s">
        <v>12</v>
      </c>
      <c r="N6" s="6" t="s">
        <v>11</v>
      </c>
      <c r="O6" s="6" t="s">
        <v>12</v>
      </c>
      <c r="P6" s="6" t="s">
        <v>11</v>
      </c>
      <c r="Q6" s="6" t="s">
        <v>12</v>
      </c>
      <c r="R6" s="6" t="s">
        <v>11</v>
      </c>
      <c r="S6" s="6" t="s">
        <v>12</v>
      </c>
      <c r="T6" s="6" t="s">
        <v>11</v>
      </c>
      <c r="U6" s="6" t="s">
        <v>12</v>
      </c>
      <c r="V6" s="23" t="s">
        <v>13</v>
      </c>
      <c r="W6" s="766"/>
    </row>
    <row r="7" spans="1:23" ht="21.75" customHeight="1" thickBot="1">
      <c r="A7" s="846"/>
      <c r="B7" s="24" t="s">
        <v>16</v>
      </c>
      <c r="C7" s="24" t="s">
        <v>17</v>
      </c>
      <c r="D7" s="24" t="s">
        <v>16</v>
      </c>
      <c r="E7" s="24" t="s">
        <v>17</v>
      </c>
      <c r="F7" s="24" t="s">
        <v>16</v>
      </c>
      <c r="G7" s="24" t="s">
        <v>17</v>
      </c>
      <c r="H7" s="24" t="s">
        <v>16</v>
      </c>
      <c r="I7" s="24" t="s">
        <v>17</v>
      </c>
      <c r="J7" s="24" t="s">
        <v>16</v>
      </c>
      <c r="K7" s="24" t="s">
        <v>17</v>
      </c>
      <c r="L7" s="24" t="s">
        <v>16</v>
      </c>
      <c r="M7" s="24" t="s">
        <v>17</v>
      </c>
      <c r="N7" s="24" t="s">
        <v>16</v>
      </c>
      <c r="O7" s="24" t="s">
        <v>17</v>
      </c>
      <c r="P7" s="24" t="s">
        <v>16</v>
      </c>
      <c r="Q7" s="24" t="s">
        <v>17</v>
      </c>
      <c r="R7" s="24" t="s">
        <v>16</v>
      </c>
      <c r="S7" s="24" t="s">
        <v>17</v>
      </c>
      <c r="T7" s="24" t="s">
        <v>16</v>
      </c>
      <c r="U7" s="24" t="s">
        <v>17</v>
      </c>
      <c r="V7" s="24" t="s">
        <v>18</v>
      </c>
      <c r="W7" s="766"/>
    </row>
    <row r="8" spans="1:23" ht="40.5" customHeight="1">
      <c r="A8" s="25" t="s">
        <v>19</v>
      </c>
      <c r="B8" s="26">
        <v>0</v>
      </c>
      <c r="C8" s="26">
        <v>0</v>
      </c>
      <c r="D8" s="26">
        <v>6</v>
      </c>
      <c r="E8" s="26">
        <v>4</v>
      </c>
      <c r="F8" s="26">
        <v>18</v>
      </c>
      <c r="G8" s="26">
        <v>75</v>
      </c>
      <c r="H8" s="26">
        <v>18</v>
      </c>
      <c r="I8" s="26">
        <v>27</v>
      </c>
      <c r="J8" s="26">
        <v>0</v>
      </c>
      <c r="K8" s="26">
        <v>31</v>
      </c>
      <c r="L8" s="26">
        <v>0</v>
      </c>
      <c r="M8" s="26">
        <v>12</v>
      </c>
      <c r="N8" s="26">
        <v>0</v>
      </c>
      <c r="O8" s="26">
        <v>7</v>
      </c>
      <c r="P8" s="26">
        <v>0</v>
      </c>
      <c r="Q8" s="26">
        <v>0</v>
      </c>
      <c r="R8" s="26">
        <v>0</v>
      </c>
      <c r="S8" s="26">
        <v>0</v>
      </c>
      <c r="T8" s="26">
        <f>SUM(P8,N8,L8,J8,H8,F8,D8,B8)</f>
        <v>42</v>
      </c>
      <c r="U8" s="26">
        <f>SUM(Q8,O8,M8,K8,I8,G8,E8,C8)</f>
        <v>156</v>
      </c>
      <c r="V8" s="26">
        <f>SUM(T8:U8)</f>
        <v>198</v>
      </c>
      <c r="W8" s="27" t="s">
        <v>20</v>
      </c>
    </row>
    <row r="9" spans="1:23" ht="40.5" customHeight="1" thickBot="1">
      <c r="A9" s="28" t="s">
        <v>21</v>
      </c>
      <c r="B9" s="29">
        <v>0</v>
      </c>
      <c r="C9" s="29">
        <v>0</v>
      </c>
      <c r="D9" s="29">
        <v>0</v>
      </c>
      <c r="E9" s="29">
        <v>0</v>
      </c>
      <c r="F9" s="29">
        <v>38</v>
      </c>
      <c r="G9" s="29">
        <v>0</v>
      </c>
      <c r="H9" s="29">
        <v>31</v>
      </c>
      <c r="I9" s="29">
        <v>0</v>
      </c>
      <c r="J9" s="29">
        <v>42</v>
      </c>
      <c r="K9" s="29">
        <v>0</v>
      </c>
      <c r="L9" s="29">
        <v>20</v>
      </c>
      <c r="M9" s="29">
        <v>0</v>
      </c>
      <c r="N9" s="29">
        <v>10</v>
      </c>
      <c r="O9" s="29">
        <v>0</v>
      </c>
      <c r="P9" s="29">
        <v>4</v>
      </c>
      <c r="Q9" s="29">
        <v>0</v>
      </c>
      <c r="R9" s="29">
        <v>0</v>
      </c>
      <c r="S9" s="29">
        <v>0</v>
      </c>
      <c r="T9" s="29">
        <f t="shared" ref="T9:T10" si="0">SUM(P9,N9,L9,J9,H9,F9,D9,B9)</f>
        <v>145</v>
      </c>
      <c r="U9" s="29">
        <f t="shared" ref="U9:U10" si="1">SUM(Q9,O9,M9,K9,I9,G9,E9,C9)</f>
        <v>0</v>
      </c>
      <c r="V9" s="29">
        <f>SUM(T9:U9)</f>
        <v>145</v>
      </c>
      <c r="W9" s="30" t="s">
        <v>22</v>
      </c>
    </row>
    <row r="10" spans="1:23" ht="40.5" customHeight="1" thickBot="1">
      <c r="A10" s="31" t="s">
        <v>23</v>
      </c>
      <c r="B10" s="32">
        <f>SUM(B8:B9)</f>
        <v>0</v>
      </c>
      <c r="C10" s="32">
        <f t="shared" ref="C10:V10" si="2">SUM(C8:C9)</f>
        <v>0</v>
      </c>
      <c r="D10" s="32">
        <f t="shared" si="2"/>
        <v>6</v>
      </c>
      <c r="E10" s="32">
        <f t="shared" si="2"/>
        <v>4</v>
      </c>
      <c r="F10" s="32">
        <f t="shared" si="2"/>
        <v>56</v>
      </c>
      <c r="G10" s="32">
        <f t="shared" si="2"/>
        <v>75</v>
      </c>
      <c r="H10" s="32">
        <f t="shared" si="2"/>
        <v>49</v>
      </c>
      <c r="I10" s="32">
        <f t="shared" si="2"/>
        <v>27</v>
      </c>
      <c r="J10" s="32">
        <f t="shared" si="2"/>
        <v>42</v>
      </c>
      <c r="K10" s="32">
        <f t="shared" si="2"/>
        <v>31</v>
      </c>
      <c r="L10" s="32">
        <f t="shared" si="2"/>
        <v>20</v>
      </c>
      <c r="M10" s="32">
        <f t="shared" si="2"/>
        <v>12</v>
      </c>
      <c r="N10" s="32">
        <f t="shared" si="2"/>
        <v>10</v>
      </c>
      <c r="O10" s="32">
        <f t="shared" si="2"/>
        <v>7</v>
      </c>
      <c r="P10" s="32">
        <f t="shared" si="2"/>
        <v>4</v>
      </c>
      <c r="Q10" s="32">
        <f t="shared" si="2"/>
        <v>0</v>
      </c>
      <c r="R10" s="32">
        <f t="shared" si="2"/>
        <v>0</v>
      </c>
      <c r="S10" s="32">
        <f t="shared" si="2"/>
        <v>0</v>
      </c>
      <c r="T10" s="32">
        <f t="shared" si="0"/>
        <v>187</v>
      </c>
      <c r="U10" s="32">
        <f t="shared" si="1"/>
        <v>156</v>
      </c>
      <c r="V10" s="32">
        <f t="shared" si="2"/>
        <v>343</v>
      </c>
      <c r="W10" s="33" t="s">
        <v>24</v>
      </c>
    </row>
    <row r="11" spans="1:23" ht="13.8" thickTop="1"/>
    <row r="16" spans="1:23" ht="16.5" customHeight="1">
      <c r="A16" s="34"/>
    </row>
    <row r="17" spans="17:17">
      <c r="Q17" s="34"/>
    </row>
  </sheetData>
  <mergeCells count="23">
    <mergeCell ref="A1:W1"/>
    <mergeCell ref="H4:I4"/>
    <mergeCell ref="A2:W2"/>
    <mergeCell ref="A4:A7"/>
    <mergeCell ref="B4:C4"/>
    <mergeCell ref="D4:E4"/>
    <mergeCell ref="F4:G4"/>
    <mergeCell ref="J4:K4"/>
    <mergeCell ref="L4:M4"/>
    <mergeCell ref="N4:O4"/>
    <mergeCell ref="P4:Q4"/>
    <mergeCell ref="B5:C5"/>
    <mergeCell ref="D5:E5"/>
    <mergeCell ref="F5:G5"/>
    <mergeCell ref="J5:K5"/>
    <mergeCell ref="W4:W7"/>
    <mergeCell ref="L5:M5"/>
    <mergeCell ref="R5:S5"/>
    <mergeCell ref="T5:V5"/>
    <mergeCell ref="R4:S4"/>
    <mergeCell ref="T4:V4"/>
    <mergeCell ref="N5:O5"/>
    <mergeCell ref="P5:Q5"/>
  </mergeCells>
  <printOptions horizontalCentered="1"/>
  <pageMargins left="1" right="1" top="1.5" bottom="1" header="1.5" footer="1"/>
  <pageSetup paperSize="9" scale="7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26"/>
  <sheetViews>
    <sheetView rightToLeft="1" view="pageBreakPreview" zoomScale="80" zoomScaleNormal="80" zoomScaleSheetLayoutView="80" workbookViewId="0">
      <selection activeCell="S9" sqref="S9"/>
    </sheetView>
  </sheetViews>
  <sheetFormatPr defaultRowHeight="13.2"/>
  <cols>
    <col min="1" max="1" width="17.109375" customWidth="1"/>
    <col min="2" max="2" width="13.109375" customWidth="1"/>
    <col min="3" max="3" width="12.6640625" customWidth="1"/>
    <col min="4" max="4" width="13.109375" customWidth="1"/>
    <col min="5" max="5" width="10.44140625" customWidth="1"/>
    <col min="6" max="6" width="13.109375" customWidth="1"/>
    <col min="7" max="7" width="10.6640625" customWidth="1"/>
    <col min="8" max="8" width="16.5546875" customWidth="1"/>
  </cols>
  <sheetData>
    <row r="1" spans="1:19" ht="18.75" customHeight="1">
      <c r="A1" s="854" t="s">
        <v>675</v>
      </c>
      <c r="B1" s="854"/>
      <c r="C1" s="854"/>
      <c r="D1" s="854"/>
      <c r="E1" s="854"/>
      <c r="F1" s="854"/>
      <c r="G1" s="854"/>
      <c r="H1" s="854"/>
    </row>
    <row r="2" spans="1:19" ht="54.75" customHeight="1">
      <c r="A2" s="854" t="s">
        <v>714</v>
      </c>
      <c r="B2" s="854"/>
      <c r="C2" s="854"/>
      <c r="D2" s="854"/>
      <c r="E2" s="854"/>
      <c r="F2" s="854"/>
      <c r="G2" s="854"/>
      <c r="H2" s="854"/>
      <c r="I2" s="234"/>
      <c r="J2" s="234"/>
      <c r="K2" s="234"/>
      <c r="L2" s="234"/>
      <c r="M2" s="234"/>
      <c r="N2" s="850"/>
      <c r="O2" s="850"/>
    </row>
    <row r="3" spans="1:19" ht="20.100000000000001" customHeight="1" thickBot="1">
      <c r="A3" s="763" t="s">
        <v>33</v>
      </c>
      <c r="B3" s="763"/>
      <c r="C3" s="763"/>
      <c r="D3" s="763"/>
      <c r="E3" s="763"/>
      <c r="F3" s="763"/>
      <c r="G3" s="763"/>
      <c r="H3" s="531" t="s">
        <v>506</v>
      </c>
      <c r="I3" s="835"/>
      <c r="J3" s="835"/>
      <c r="K3" s="835"/>
      <c r="L3" s="835"/>
      <c r="M3" s="835"/>
      <c r="N3" s="835"/>
      <c r="O3" s="835"/>
      <c r="P3" s="835"/>
      <c r="Q3" s="835"/>
    </row>
    <row r="4" spans="1:19" s="35" customFormat="1" ht="20.100000000000001" customHeight="1" thickTop="1">
      <c r="A4" s="758" t="s">
        <v>1</v>
      </c>
      <c r="B4" s="758" t="s">
        <v>34</v>
      </c>
      <c r="C4" s="758"/>
      <c r="D4" s="758"/>
      <c r="E4" s="758"/>
      <c r="F4" s="758" t="s">
        <v>13</v>
      </c>
      <c r="G4" s="758"/>
      <c r="H4" s="849" t="s">
        <v>7</v>
      </c>
    </row>
    <row r="5" spans="1:19" s="35" customFormat="1" ht="20.100000000000001" customHeight="1">
      <c r="A5" s="759"/>
      <c r="B5" s="759" t="s">
        <v>11</v>
      </c>
      <c r="C5" s="759"/>
      <c r="D5" s="759" t="s">
        <v>12</v>
      </c>
      <c r="E5" s="759"/>
      <c r="F5" s="759"/>
      <c r="G5" s="759"/>
      <c r="H5" s="766"/>
    </row>
    <row r="6" spans="1:19" s="35" customFormat="1" ht="20.100000000000001" customHeight="1" thickBot="1">
      <c r="A6" s="855"/>
      <c r="B6" s="855" t="s">
        <v>16</v>
      </c>
      <c r="C6" s="855"/>
      <c r="D6" s="855" t="s">
        <v>17</v>
      </c>
      <c r="E6" s="855"/>
      <c r="F6" s="855" t="s">
        <v>18</v>
      </c>
      <c r="G6" s="855"/>
      <c r="H6" s="856"/>
    </row>
    <row r="7" spans="1:19" s="35" customFormat="1" ht="22.5" customHeight="1" thickTop="1">
      <c r="A7" s="255" t="s">
        <v>63</v>
      </c>
      <c r="B7" s="852">
        <v>0</v>
      </c>
      <c r="C7" s="852"/>
      <c r="D7" s="852">
        <v>0</v>
      </c>
      <c r="E7" s="852"/>
      <c r="F7" s="852">
        <f>D7+B7</f>
        <v>0</v>
      </c>
      <c r="G7" s="852"/>
      <c r="H7" s="38" t="s">
        <v>64</v>
      </c>
    </row>
    <row r="8" spans="1:19" s="35" customFormat="1" ht="22.5" customHeight="1">
      <c r="A8" s="39" t="s">
        <v>65</v>
      </c>
      <c r="B8" s="852">
        <v>0</v>
      </c>
      <c r="C8" s="852"/>
      <c r="D8" s="852">
        <v>2</v>
      </c>
      <c r="E8" s="852"/>
      <c r="F8" s="852">
        <f t="shared" ref="F8" si="0">D8+B8</f>
        <v>2</v>
      </c>
      <c r="G8" s="852"/>
      <c r="H8" s="38" t="s">
        <v>66</v>
      </c>
    </row>
    <row r="9" spans="1:19" s="35" customFormat="1" ht="22.5" customHeight="1">
      <c r="A9" s="39" t="s">
        <v>67</v>
      </c>
      <c r="B9" s="852">
        <v>0</v>
      </c>
      <c r="C9" s="852"/>
      <c r="D9" s="852">
        <v>0</v>
      </c>
      <c r="E9" s="852"/>
      <c r="F9" s="852">
        <f t="shared" ref="F9:F18" si="1">D9+B9</f>
        <v>0</v>
      </c>
      <c r="G9" s="852"/>
      <c r="H9" s="38" t="s">
        <v>68</v>
      </c>
      <c r="S9" s="35" t="s">
        <v>690</v>
      </c>
    </row>
    <row r="10" spans="1:19" s="35" customFormat="1" ht="22.5" customHeight="1">
      <c r="A10" s="39" t="s">
        <v>35</v>
      </c>
      <c r="B10" s="852">
        <v>1</v>
      </c>
      <c r="C10" s="852"/>
      <c r="D10" s="852">
        <v>4</v>
      </c>
      <c r="E10" s="852"/>
      <c r="F10" s="852">
        <f t="shared" si="1"/>
        <v>5</v>
      </c>
      <c r="G10" s="852"/>
      <c r="H10" s="38" t="s">
        <v>36</v>
      </c>
    </row>
    <row r="11" spans="1:19" s="35" customFormat="1" ht="22.5" customHeight="1">
      <c r="A11" s="39" t="s">
        <v>39</v>
      </c>
      <c r="B11" s="852">
        <v>2</v>
      </c>
      <c r="C11" s="852"/>
      <c r="D11" s="852">
        <v>1</v>
      </c>
      <c r="E11" s="852"/>
      <c r="F11" s="852">
        <f t="shared" si="1"/>
        <v>3</v>
      </c>
      <c r="G11" s="852"/>
      <c r="H11" s="38" t="s">
        <v>40</v>
      </c>
    </row>
    <row r="12" spans="1:19" s="35" customFormat="1" ht="22.5" customHeight="1">
      <c r="A12" s="39" t="s">
        <v>41</v>
      </c>
      <c r="B12" s="852">
        <v>10</v>
      </c>
      <c r="C12" s="852"/>
      <c r="D12" s="852">
        <v>4</v>
      </c>
      <c r="E12" s="852"/>
      <c r="F12" s="852">
        <f t="shared" si="1"/>
        <v>14</v>
      </c>
      <c r="G12" s="852"/>
      <c r="H12" s="38" t="s">
        <v>42</v>
      </c>
    </row>
    <row r="13" spans="1:19" s="35" customFormat="1" ht="22.5" customHeight="1">
      <c r="A13" s="37" t="s">
        <v>44</v>
      </c>
      <c r="B13" s="852">
        <v>0</v>
      </c>
      <c r="C13" s="852"/>
      <c r="D13" s="852">
        <v>1</v>
      </c>
      <c r="E13" s="852"/>
      <c r="F13" s="852">
        <f t="shared" si="1"/>
        <v>1</v>
      </c>
      <c r="G13" s="852"/>
      <c r="H13" s="38" t="s">
        <v>45</v>
      </c>
    </row>
    <row r="14" spans="1:19" s="35" customFormat="1" ht="22.5" customHeight="1">
      <c r="A14" s="37" t="s">
        <v>43</v>
      </c>
      <c r="B14" s="852">
        <v>117</v>
      </c>
      <c r="C14" s="852"/>
      <c r="D14" s="852">
        <v>104</v>
      </c>
      <c r="E14" s="852"/>
      <c r="F14" s="852">
        <f t="shared" si="1"/>
        <v>221</v>
      </c>
      <c r="G14" s="852"/>
      <c r="H14" s="38" t="s">
        <v>20</v>
      </c>
    </row>
    <row r="15" spans="1:19" s="35" customFormat="1" ht="22.5" customHeight="1">
      <c r="A15" s="37" t="s">
        <v>46</v>
      </c>
      <c r="B15" s="852">
        <v>7</v>
      </c>
      <c r="C15" s="852"/>
      <c r="D15" s="852">
        <v>1</v>
      </c>
      <c r="E15" s="852"/>
      <c r="F15" s="852">
        <f t="shared" si="1"/>
        <v>8</v>
      </c>
      <c r="G15" s="852"/>
      <c r="H15" s="38" t="s">
        <v>47</v>
      </c>
    </row>
    <row r="16" spans="1:19" s="35" customFormat="1" ht="22.5" customHeight="1">
      <c r="A16" s="37" t="s">
        <v>48</v>
      </c>
      <c r="B16" s="852">
        <v>23</v>
      </c>
      <c r="C16" s="852"/>
      <c r="D16" s="852">
        <v>9</v>
      </c>
      <c r="E16" s="852"/>
      <c r="F16" s="852">
        <f t="shared" si="1"/>
        <v>32</v>
      </c>
      <c r="G16" s="852"/>
      <c r="H16" s="38" t="s">
        <v>49</v>
      </c>
    </row>
    <row r="17" spans="1:8" s="35" customFormat="1" ht="22.5" customHeight="1">
      <c r="A17" s="39" t="s">
        <v>58</v>
      </c>
      <c r="B17" s="852">
        <v>5</v>
      </c>
      <c r="C17" s="852"/>
      <c r="D17" s="852">
        <v>0</v>
      </c>
      <c r="E17" s="852"/>
      <c r="F17" s="852">
        <f t="shared" si="1"/>
        <v>5</v>
      </c>
      <c r="G17" s="852"/>
      <c r="H17" s="38" t="s">
        <v>59</v>
      </c>
    </row>
    <row r="18" spans="1:8" s="35" customFormat="1" ht="22.5" customHeight="1">
      <c r="A18" s="37" t="s">
        <v>37</v>
      </c>
      <c r="B18" s="852">
        <v>2</v>
      </c>
      <c r="C18" s="852"/>
      <c r="D18" s="852">
        <v>3</v>
      </c>
      <c r="E18" s="852"/>
      <c r="F18" s="852">
        <f t="shared" si="1"/>
        <v>5</v>
      </c>
      <c r="G18" s="852"/>
      <c r="H18" s="38" t="s">
        <v>607</v>
      </c>
    </row>
    <row r="19" spans="1:8" s="35" customFormat="1" ht="22.5" customHeight="1">
      <c r="A19" s="37" t="s">
        <v>50</v>
      </c>
      <c r="B19" s="852">
        <v>6</v>
      </c>
      <c r="C19" s="852"/>
      <c r="D19" s="852">
        <v>5</v>
      </c>
      <c r="E19" s="852"/>
      <c r="F19" s="852">
        <f t="shared" ref="F19:F20" si="2">D19+B19</f>
        <v>11</v>
      </c>
      <c r="G19" s="852"/>
      <c r="H19" s="38" t="s">
        <v>51</v>
      </c>
    </row>
    <row r="20" spans="1:8" s="35" customFormat="1" ht="22.5" customHeight="1">
      <c r="A20" s="39" t="s">
        <v>52</v>
      </c>
      <c r="B20" s="852">
        <v>5</v>
      </c>
      <c r="C20" s="852"/>
      <c r="D20" s="852">
        <v>6</v>
      </c>
      <c r="E20" s="852"/>
      <c r="F20" s="852">
        <f t="shared" si="2"/>
        <v>11</v>
      </c>
      <c r="G20" s="852"/>
      <c r="H20" s="38" t="s">
        <v>638</v>
      </c>
    </row>
    <row r="21" spans="1:8" s="35" customFormat="1" ht="22.5" customHeight="1">
      <c r="A21" s="39" t="s">
        <v>54</v>
      </c>
      <c r="B21" s="852">
        <v>0</v>
      </c>
      <c r="C21" s="852"/>
      <c r="D21" s="852">
        <v>3</v>
      </c>
      <c r="E21" s="852"/>
      <c r="F21" s="852">
        <f>D21+B21</f>
        <v>3</v>
      </c>
      <c r="G21" s="852"/>
      <c r="H21" s="38" t="s">
        <v>55</v>
      </c>
    </row>
    <row r="22" spans="1:8" s="35" customFormat="1" ht="22.5" customHeight="1">
      <c r="A22" s="39" t="s">
        <v>56</v>
      </c>
      <c r="B22" s="852">
        <v>4</v>
      </c>
      <c r="C22" s="852"/>
      <c r="D22" s="852">
        <v>3</v>
      </c>
      <c r="E22" s="852"/>
      <c r="F22" s="852">
        <f>D22+B22</f>
        <v>7</v>
      </c>
      <c r="G22" s="852"/>
      <c r="H22" s="38" t="s">
        <v>57</v>
      </c>
    </row>
    <row r="23" spans="1:8" s="35" customFormat="1" ht="22.5" customHeight="1">
      <c r="A23" s="39" t="s">
        <v>60</v>
      </c>
      <c r="B23" s="852">
        <v>3</v>
      </c>
      <c r="C23" s="852"/>
      <c r="D23" s="852">
        <v>4</v>
      </c>
      <c r="E23" s="852"/>
      <c r="F23" s="852">
        <f t="shared" ref="F23" si="3">D23+B23</f>
        <v>7</v>
      </c>
      <c r="G23" s="852"/>
      <c r="H23" s="38" t="s">
        <v>637</v>
      </c>
    </row>
    <row r="24" spans="1:8" s="35" customFormat="1" ht="22.5" customHeight="1" thickBot="1">
      <c r="A24" s="40" t="s">
        <v>61</v>
      </c>
      <c r="B24" s="852">
        <v>2</v>
      </c>
      <c r="C24" s="852"/>
      <c r="D24" s="852">
        <v>6</v>
      </c>
      <c r="E24" s="852"/>
      <c r="F24" s="852">
        <f>D24+B24</f>
        <v>8</v>
      </c>
      <c r="G24" s="852"/>
      <c r="H24" s="41" t="s">
        <v>62</v>
      </c>
    </row>
    <row r="25" spans="1:8" ht="19.2" thickTop="1" thickBot="1">
      <c r="A25" s="42" t="s">
        <v>31</v>
      </c>
      <c r="B25" s="851">
        <f>SUM(B7:C24)</f>
        <v>187</v>
      </c>
      <c r="C25" s="851"/>
      <c r="D25" s="851">
        <f>SUM(D7:E24)</f>
        <v>156</v>
      </c>
      <c r="E25" s="851"/>
      <c r="F25" s="851">
        <f>D25+B25</f>
        <v>343</v>
      </c>
      <c r="G25" s="851"/>
      <c r="H25" s="43" t="s">
        <v>24</v>
      </c>
    </row>
    <row r="26" spans="1:8" ht="16.2" thickTop="1">
      <c r="A26" s="853" t="s">
        <v>596</v>
      </c>
      <c r="B26" s="853"/>
      <c r="C26" s="853"/>
      <c r="D26" s="853"/>
      <c r="E26" s="853"/>
      <c r="F26" s="853"/>
      <c r="G26" s="853"/>
      <c r="H26" s="853"/>
    </row>
  </sheetData>
  <mergeCells count="72">
    <mergeCell ref="A26:H26"/>
    <mergeCell ref="A1:H1"/>
    <mergeCell ref="A2:H2"/>
    <mergeCell ref="A3:G3"/>
    <mergeCell ref="I3:Q3"/>
    <mergeCell ref="A4:A6"/>
    <mergeCell ref="B4:E4"/>
    <mergeCell ref="F4:G5"/>
    <mergeCell ref="H4:H6"/>
    <mergeCell ref="B5:C5"/>
    <mergeCell ref="D5:E5"/>
    <mergeCell ref="B6:C6"/>
    <mergeCell ref="D6:E6"/>
    <mergeCell ref="F6:G6"/>
    <mergeCell ref="B7:C7"/>
    <mergeCell ref="D7:E7"/>
    <mergeCell ref="F7:G7"/>
    <mergeCell ref="B22:C22"/>
    <mergeCell ref="D22:E22"/>
    <mergeCell ref="F22:G22"/>
    <mergeCell ref="B17:C17"/>
    <mergeCell ref="D17:E17"/>
    <mergeCell ref="F17:G17"/>
    <mergeCell ref="F15:G15"/>
    <mergeCell ref="B19:C19"/>
    <mergeCell ref="D19:E19"/>
    <mergeCell ref="F19:G19"/>
    <mergeCell ref="B20:C20"/>
    <mergeCell ref="D20:E20"/>
    <mergeCell ref="F20:G20"/>
    <mergeCell ref="B10:C10"/>
    <mergeCell ref="D10:E10"/>
    <mergeCell ref="D11:E11"/>
    <mergeCell ref="F11:G11"/>
    <mergeCell ref="B16:C16"/>
    <mergeCell ref="D16:E16"/>
    <mergeCell ref="F16:G16"/>
    <mergeCell ref="B12:C12"/>
    <mergeCell ref="D14:E14"/>
    <mergeCell ref="F14:G14"/>
    <mergeCell ref="B21:C21"/>
    <mergeCell ref="D21:E21"/>
    <mergeCell ref="B8:C8"/>
    <mergeCell ref="D8:E8"/>
    <mergeCell ref="F8:G8"/>
    <mergeCell ref="B9:C9"/>
    <mergeCell ref="D9:E9"/>
    <mergeCell ref="F9:G9"/>
    <mergeCell ref="F10:G10"/>
    <mergeCell ref="B18:C18"/>
    <mergeCell ref="D18:E18"/>
    <mergeCell ref="F18:G18"/>
    <mergeCell ref="D12:E12"/>
    <mergeCell ref="F12:G12"/>
    <mergeCell ref="B14:C14"/>
    <mergeCell ref="B11:C11"/>
    <mergeCell ref="N2:O2"/>
    <mergeCell ref="F25:G25"/>
    <mergeCell ref="B23:C23"/>
    <mergeCell ref="D23:E23"/>
    <mergeCell ref="F23:G23"/>
    <mergeCell ref="B24:C24"/>
    <mergeCell ref="D24:E24"/>
    <mergeCell ref="B25:C25"/>
    <mergeCell ref="D25:E25"/>
    <mergeCell ref="B13:C13"/>
    <mergeCell ref="D13:E13"/>
    <mergeCell ref="F13:G13"/>
    <mergeCell ref="F21:G21"/>
    <mergeCell ref="F24:G24"/>
    <mergeCell ref="B15:C15"/>
    <mergeCell ref="D15:E15"/>
  </mergeCells>
  <printOptions horizontalCentered="1"/>
  <pageMargins left="1" right="1" top="1.5" bottom="1" header="1.5" footer="1"/>
  <pageSetup paperSize="9" scale="7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11"/>
  <sheetViews>
    <sheetView rightToLeft="1" view="pageBreakPreview" zoomScale="80" zoomScaleNormal="80" zoomScaleSheetLayoutView="80" workbookViewId="0">
      <selection activeCell="D30" sqref="D30"/>
    </sheetView>
  </sheetViews>
  <sheetFormatPr defaultRowHeight="13.2"/>
  <cols>
    <col min="1" max="1" width="11.88671875" customWidth="1"/>
    <col min="2" max="19" width="5.33203125" customWidth="1"/>
    <col min="20" max="20" width="9.44140625" customWidth="1"/>
    <col min="21" max="21" width="5.33203125" customWidth="1"/>
    <col min="22" max="22" width="5" customWidth="1"/>
    <col min="23" max="23" width="15" customWidth="1"/>
  </cols>
  <sheetData>
    <row r="1" spans="1:23" s="44" customFormat="1" ht="33" customHeight="1">
      <c r="A1" s="829" t="s">
        <v>639</v>
      </c>
      <c r="B1" s="829"/>
      <c r="C1" s="829"/>
      <c r="D1" s="829"/>
      <c r="E1" s="829"/>
      <c r="F1" s="829"/>
      <c r="G1" s="829"/>
      <c r="H1" s="829"/>
      <c r="I1" s="829"/>
      <c r="J1" s="829"/>
      <c r="K1" s="829"/>
      <c r="L1" s="829"/>
      <c r="M1" s="829"/>
      <c r="N1" s="829"/>
      <c r="O1" s="829"/>
      <c r="P1" s="829"/>
      <c r="Q1" s="829"/>
      <c r="R1" s="829"/>
      <c r="S1" s="829"/>
      <c r="T1" s="829"/>
      <c r="U1" s="829"/>
      <c r="V1" s="829"/>
      <c r="W1" s="829"/>
    </row>
    <row r="2" spans="1:23" s="44" customFormat="1" ht="44.25" customHeight="1">
      <c r="A2" s="761" t="s">
        <v>715</v>
      </c>
      <c r="B2" s="761"/>
      <c r="C2" s="761"/>
      <c r="D2" s="761"/>
      <c r="E2" s="761"/>
      <c r="F2" s="761"/>
      <c r="G2" s="761"/>
      <c r="H2" s="761"/>
      <c r="I2" s="761"/>
      <c r="J2" s="761"/>
      <c r="K2" s="761"/>
      <c r="L2" s="761"/>
      <c r="M2" s="761"/>
      <c r="N2" s="761"/>
      <c r="O2" s="761"/>
      <c r="P2" s="761"/>
      <c r="Q2" s="761"/>
      <c r="R2" s="761"/>
      <c r="S2" s="761"/>
      <c r="T2" s="761"/>
      <c r="U2" s="761"/>
      <c r="V2" s="761"/>
      <c r="W2" s="761"/>
    </row>
    <row r="3" spans="1:23" ht="33" customHeight="1" thickBot="1">
      <c r="A3" s="506" t="s">
        <v>508</v>
      </c>
      <c r="B3" s="506"/>
      <c r="C3" s="506"/>
      <c r="D3" s="506"/>
      <c r="E3" s="506"/>
      <c r="F3" s="506"/>
      <c r="G3" s="506"/>
      <c r="H3" s="506"/>
      <c r="I3" s="506"/>
      <c r="J3" s="506"/>
      <c r="K3" s="506"/>
      <c r="L3" s="506"/>
      <c r="M3" s="506"/>
      <c r="N3" s="506"/>
      <c r="O3" s="506"/>
      <c r="P3" s="506"/>
      <c r="Q3" s="506"/>
      <c r="R3" s="506"/>
      <c r="S3" s="506"/>
      <c r="T3" s="506"/>
      <c r="U3" s="506"/>
      <c r="V3" s="858" t="s">
        <v>509</v>
      </c>
      <c r="W3" s="858"/>
    </row>
    <row r="4" spans="1:23" ht="24.75" customHeight="1" thickTop="1">
      <c r="A4" s="764" t="s">
        <v>28</v>
      </c>
      <c r="B4" s="859" t="s">
        <v>98</v>
      </c>
      <c r="C4" s="859"/>
      <c r="D4" s="849" t="s">
        <v>591</v>
      </c>
      <c r="E4" s="849"/>
      <c r="F4" s="849" t="s">
        <v>593</v>
      </c>
      <c r="G4" s="849"/>
      <c r="H4" s="849" t="s">
        <v>566</v>
      </c>
      <c r="I4" s="849"/>
      <c r="J4" s="849" t="s">
        <v>567</v>
      </c>
      <c r="K4" s="849"/>
      <c r="L4" s="849" t="s">
        <v>594</v>
      </c>
      <c r="M4" s="849"/>
      <c r="N4" s="849" t="s">
        <v>258</v>
      </c>
      <c r="O4" s="849"/>
      <c r="P4" s="849" t="s">
        <v>259</v>
      </c>
      <c r="Q4" s="849"/>
      <c r="R4" s="849" t="s">
        <v>73</v>
      </c>
      <c r="S4" s="849"/>
      <c r="T4" s="849" t="s">
        <v>31</v>
      </c>
      <c r="U4" s="849"/>
      <c r="V4" s="849"/>
      <c r="W4" s="849" t="s">
        <v>7</v>
      </c>
    </row>
    <row r="5" spans="1:23" ht="33.75" customHeight="1">
      <c r="A5" s="765"/>
      <c r="B5" s="861" t="s">
        <v>99</v>
      </c>
      <c r="C5" s="861"/>
      <c r="D5" s="857"/>
      <c r="E5" s="857"/>
      <c r="F5" s="857"/>
      <c r="G5" s="857"/>
      <c r="H5" s="857"/>
      <c r="I5" s="857"/>
      <c r="J5" s="857"/>
      <c r="K5" s="857"/>
      <c r="L5" s="857"/>
      <c r="M5" s="857"/>
      <c r="N5" s="857"/>
      <c r="O5" s="857"/>
      <c r="P5" s="857"/>
      <c r="Q5" s="857"/>
      <c r="R5" s="857" t="s">
        <v>731</v>
      </c>
      <c r="S5" s="857"/>
      <c r="T5" s="860" t="s">
        <v>24</v>
      </c>
      <c r="U5" s="860"/>
      <c r="V5" s="860"/>
      <c r="W5" s="766"/>
    </row>
    <row r="6" spans="1:23" ht="24" customHeight="1">
      <c r="A6" s="765"/>
      <c r="B6" s="45" t="s">
        <v>11</v>
      </c>
      <c r="C6" s="45" t="s">
        <v>12</v>
      </c>
      <c r="D6" s="46" t="s">
        <v>11</v>
      </c>
      <c r="E6" s="46" t="s">
        <v>12</v>
      </c>
      <c r="F6" s="46" t="s">
        <v>11</v>
      </c>
      <c r="G6" s="46" t="s">
        <v>12</v>
      </c>
      <c r="H6" s="336" t="s">
        <v>11</v>
      </c>
      <c r="I6" s="336" t="s">
        <v>12</v>
      </c>
      <c r="J6" s="46" t="s">
        <v>11</v>
      </c>
      <c r="K6" s="46" t="s">
        <v>12</v>
      </c>
      <c r="L6" s="46" t="s">
        <v>11</v>
      </c>
      <c r="M6" s="46" t="s">
        <v>12</v>
      </c>
      <c r="N6" s="46" t="s">
        <v>11</v>
      </c>
      <c r="O6" s="46" t="s">
        <v>12</v>
      </c>
      <c r="P6" s="46" t="s">
        <v>11</v>
      </c>
      <c r="Q6" s="46" t="s">
        <v>12</v>
      </c>
      <c r="R6" s="46" t="s">
        <v>11</v>
      </c>
      <c r="S6" s="46" t="s">
        <v>12</v>
      </c>
      <c r="T6" s="336" t="s">
        <v>11</v>
      </c>
      <c r="U6" s="336" t="s">
        <v>12</v>
      </c>
      <c r="V6" s="336" t="s">
        <v>13</v>
      </c>
      <c r="W6" s="766"/>
    </row>
    <row r="7" spans="1:23" ht="28.5" customHeight="1" thickBot="1">
      <c r="A7" s="767"/>
      <c r="B7" s="45" t="s">
        <v>16</v>
      </c>
      <c r="C7" s="45" t="s">
        <v>17</v>
      </c>
      <c r="D7" s="45" t="s">
        <v>16</v>
      </c>
      <c r="E7" s="45" t="s">
        <v>17</v>
      </c>
      <c r="F7" s="45" t="s">
        <v>16</v>
      </c>
      <c r="G7" s="45" t="s">
        <v>17</v>
      </c>
      <c r="H7" s="337" t="s">
        <v>16</v>
      </c>
      <c r="I7" s="337" t="s">
        <v>17</v>
      </c>
      <c r="J7" s="45" t="s">
        <v>16</v>
      </c>
      <c r="K7" s="45" t="s">
        <v>17</v>
      </c>
      <c r="L7" s="45" t="s">
        <v>16</v>
      </c>
      <c r="M7" s="45" t="s">
        <v>17</v>
      </c>
      <c r="N7" s="45" t="s">
        <v>16</v>
      </c>
      <c r="O7" s="45" t="s">
        <v>17</v>
      </c>
      <c r="P7" s="45" t="s">
        <v>16</v>
      </c>
      <c r="Q7" s="45" t="s">
        <v>17</v>
      </c>
      <c r="R7" s="45" t="s">
        <v>16</v>
      </c>
      <c r="S7" s="45" t="s">
        <v>17</v>
      </c>
      <c r="T7" s="337" t="s">
        <v>16</v>
      </c>
      <c r="U7" s="337" t="s">
        <v>17</v>
      </c>
      <c r="V7" s="337" t="s">
        <v>18</v>
      </c>
      <c r="W7" s="766"/>
    </row>
    <row r="8" spans="1:23" ht="33.75" customHeight="1">
      <c r="A8" s="47" t="s">
        <v>19</v>
      </c>
      <c r="B8" s="48">
        <v>0</v>
      </c>
      <c r="C8" s="48">
        <v>0</v>
      </c>
      <c r="D8" s="48">
        <v>5</v>
      </c>
      <c r="E8" s="48">
        <v>4</v>
      </c>
      <c r="F8" s="48">
        <v>6</v>
      </c>
      <c r="G8" s="48">
        <v>7</v>
      </c>
      <c r="H8" s="48">
        <v>6</v>
      </c>
      <c r="I8" s="48">
        <v>8</v>
      </c>
      <c r="J8" s="48">
        <v>0</v>
      </c>
      <c r="K8" s="48">
        <v>0</v>
      </c>
      <c r="L8" s="48">
        <v>0</v>
      </c>
      <c r="M8" s="48">
        <v>1</v>
      </c>
      <c r="N8" s="48">
        <v>0</v>
      </c>
      <c r="O8" s="48">
        <v>0</v>
      </c>
      <c r="P8" s="48">
        <v>0</v>
      </c>
      <c r="Q8" s="48">
        <v>0</v>
      </c>
      <c r="R8" s="48">
        <v>0</v>
      </c>
      <c r="S8" s="48">
        <v>0</v>
      </c>
      <c r="T8" s="48">
        <f>R8+P8+N8+L8+J8+H8+F8+D8+B8</f>
        <v>17</v>
      </c>
      <c r="U8" s="48">
        <f>S8+Q8+O8+M8+K8+I8+G8+E8+C8</f>
        <v>20</v>
      </c>
      <c r="V8" s="48">
        <f>SUM(T8:U8)</f>
        <v>37</v>
      </c>
      <c r="W8" s="49" t="s">
        <v>20</v>
      </c>
    </row>
    <row r="9" spans="1:23" ht="31.5" customHeight="1" thickBot="1">
      <c r="A9" s="50" t="s">
        <v>21</v>
      </c>
      <c r="B9" s="29">
        <v>0</v>
      </c>
      <c r="C9" s="29">
        <v>0</v>
      </c>
      <c r="D9" s="29">
        <v>0</v>
      </c>
      <c r="E9" s="29">
        <v>0</v>
      </c>
      <c r="F9" s="29">
        <v>4</v>
      </c>
      <c r="G9" s="29">
        <v>0</v>
      </c>
      <c r="H9" s="29">
        <v>4</v>
      </c>
      <c r="I9" s="29">
        <v>0</v>
      </c>
      <c r="J9" s="29">
        <v>1</v>
      </c>
      <c r="K9" s="29">
        <v>0</v>
      </c>
      <c r="L9" s="29">
        <v>1</v>
      </c>
      <c r="M9" s="29">
        <v>0</v>
      </c>
      <c r="N9" s="29">
        <v>0</v>
      </c>
      <c r="O9" s="29">
        <v>0</v>
      </c>
      <c r="P9" s="29">
        <v>1</v>
      </c>
      <c r="Q9" s="29">
        <v>0</v>
      </c>
      <c r="R9" s="29">
        <v>0</v>
      </c>
      <c r="S9" s="29">
        <v>0</v>
      </c>
      <c r="T9" s="29">
        <f t="shared" ref="T9:T10" si="0">R9+P9+N9+L9+J9+H9+F9+D9+B9</f>
        <v>11</v>
      </c>
      <c r="U9" s="29">
        <f t="shared" ref="U9:U10" si="1">S9+Q9+O9+M9+K9+I9+G9+E9+C9</f>
        <v>0</v>
      </c>
      <c r="V9" s="29">
        <f t="shared" ref="V9:V10" si="2">SUM(T9:U9)</f>
        <v>11</v>
      </c>
      <c r="W9" s="51" t="s">
        <v>22</v>
      </c>
    </row>
    <row r="10" spans="1:23" ht="29.25" customHeight="1" thickBot="1">
      <c r="A10" s="52" t="s">
        <v>23</v>
      </c>
      <c r="B10" s="53">
        <f>SUM(B8:B9)</f>
        <v>0</v>
      </c>
      <c r="C10" s="53">
        <f t="shared" ref="C10:S10" si="3">SUM(C8:C9)</f>
        <v>0</v>
      </c>
      <c r="D10" s="53">
        <f t="shared" si="3"/>
        <v>5</v>
      </c>
      <c r="E10" s="53">
        <f t="shared" si="3"/>
        <v>4</v>
      </c>
      <c r="F10" s="53">
        <f t="shared" si="3"/>
        <v>10</v>
      </c>
      <c r="G10" s="53">
        <f t="shared" si="3"/>
        <v>7</v>
      </c>
      <c r="H10" s="53">
        <f t="shared" si="3"/>
        <v>10</v>
      </c>
      <c r="I10" s="53">
        <f t="shared" si="3"/>
        <v>8</v>
      </c>
      <c r="J10" s="53">
        <f t="shared" si="3"/>
        <v>1</v>
      </c>
      <c r="K10" s="53">
        <f t="shared" si="3"/>
        <v>0</v>
      </c>
      <c r="L10" s="53">
        <f t="shared" si="3"/>
        <v>1</v>
      </c>
      <c r="M10" s="53">
        <f t="shared" si="3"/>
        <v>1</v>
      </c>
      <c r="N10" s="53">
        <f t="shared" si="3"/>
        <v>0</v>
      </c>
      <c r="O10" s="53">
        <f t="shared" si="3"/>
        <v>0</v>
      </c>
      <c r="P10" s="53">
        <f t="shared" si="3"/>
        <v>1</v>
      </c>
      <c r="Q10" s="53">
        <f t="shared" si="3"/>
        <v>0</v>
      </c>
      <c r="R10" s="53">
        <f t="shared" si="3"/>
        <v>0</v>
      </c>
      <c r="S10" s="53">
        <f t="shared" si="3"/>
        <v>0</v>
      </c>
      <c r="T10" s="53">
        <f t="shared" si="0"/>
        <v>28</v>
      </c>
      <c r="U10" s="53">
        <f t="shared" si="1"/>
        <v>20</v>
      </c>
      <c r="V10" s="53">
        <f t="shared" si="2"/>
        <v>48</v>
      </c>
      <c r="W10" s="54" t="s">
        <v>24</v>
      </c>
    </row>
    <row r="11" spans="1:23" ht="13.8" thickTop="1"/>
  </sheetData>
  <mergeCells count="18">
    <mergeCell ref="T4:V4"/>
    <mergeCell ref="R4:S4"/>
    <mergeCell ref="R5:S5"/>
    <mergeCell ref="H4:I5"/>
    <mergeCell ref="A1:W1"/>
    <mergeCell ref="A2:W2"/>
    <mergeCell ref="V3:W3"/>
    <mergeCell ref="A4:A7"/>
    <mergeCell ref="B4:C4"/>
    <mergeCell ref="D4:E5"/>
    <mergeCell ref="F4:G5"/>
    <mergeCell ref="J4:K5"/>
    <mergeCell ref="T5:V5"/>
    <mergeCell ref="W4:W7"/>
    <mergeCell ref="B5:C5"/>
    <mergeCell ref="L4:M5"/>
    <mergeCell ref="N4:O5"/>
    <mergeCell ref="P4:Q5"/>
  </mergeCells>
  <printOptions horizontalCentered="1"/>
  <pageMargins left="1" right="1" top="1.5" bottom="1" header="1.5" footer="1"/>
  <pageSetup paperSize="9" scale="8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V16"/>
  <sheetViews>
    <sheetView rightToLeft="1" view="pageBreakPreview" zoomScale="75" zoomScaleNormal="100" zoomScaleSheetLayoutView="75" workbookViewId="0">
      <selection activeCell="B5" sqref="B5:C5"/>
    </sheetView>
  </sheetViews>
  <sheetFormatPr defaultRowHeight="13.2"/>
  <cols>
    <col min="1" max="1" width="10" customWidth="1"/>
    <col min="2" max="2" width="7.6640625" customWidth="1"/>
    <col min="3" max="3" width="8.109375" customWidth="1"/>
    <col min="4" max="5" width="8" customWidth="1"/>
    <col min="6" max="13" width="6.109375" customWidth="1"/>
    <col min="14" max="14" width="5.44140625" customWidth="1"/>
    <col min="15" max="15" width="5.6640625" customWidth="1"/>
    <col min="16" max="17" width="7.109375" customWidth="1"/>
    <col min="18" max="21" width="6.109375" customWidth="1"/>
    <col min="22" max="22" width="5.44140625" customWidth="1"/>
    <col min="23" max="23" width="18.88671875" customWidth="1"/>
  </cols>
  <sheetData>
    <row r="1" spans="1:74" s="56" customFormat="1" ht="38.25" customHeight="1">
      <c r="A1" s="862" t="s">
        <v>640</v>
      </c>
      <c r="B1" s="862"/>
      <c r="C1" s="862"/>
      <c r="D1" s="862"/>
      <c r="E1" s="862"/>
      <c r="F1" s="862"/>
      <c r="G1" s="862"/>
      <c r="H1" s="862"/>
      <c r="I1" s="862"/>
      <c r="J1" s="862"/>
      <c r="K1" s="862"/>
      <c r="L1" s="862"/>
      <c r="M1" s="862"/>
      <c r="N1" s="862"/>
      <c r="O1" s="862"/>
      <c r="P1" s="862"/>
      <c r="Q1" s="862"/>
      <c r="R1" s="862"/>
      <c r="S1" s="862"/>
      <c r="T1" s="862"/>
      <c r="U1" s="862"/>
      <c r="V1" s="862"/>
      <c r="W1" s="862"/>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row>
    <row r="2" spans="1:74" s="55" customFormat="1" ht="52.5" customHeight="1">
      <c r="A2" s="835" t="s">
        <v>716</v>
      </c>
      <c r="B2" s="835"/>
      <c r="C2" s="835"/>
      <c r="D2" s="835"/>
      <c r="E2" s="835"/>
      <c r="F2" s="835"/>
      <c r="G2" s="835"/>
      <c r="H2" s="835"/>
      <c r="I2" s="835"/>
      <c r="J2" s="835"/>
      <c r="K2" s="835"/>
      <c r="L2" s="835"/>
      <c r="M2" s="835"/>
      <c r="N2" s="835"/>
      <c r="O2" s="835"/>
      <c r="P2" s="835"/>
      <c r="Q2" s="835"/>
      <c r="R2" s="835"/>
      <c r="S2" s="835"/>
      <c r="T2" s="835"/>
      <c r="U2" s="835"/>
      <c r="V2" s="835"/>
      <c r="W2" s="835"/>
    </row>
    <row r="3" spans="1:74" s="57" customFormat="1" ht="33" customHeight="1" thickBot="1">
      <c r="A3" s="863" t="s">
        <v>510</v>
      </c>
      <c r="B3" s="863"/>
      <c r="C3" s="863"/>
      <c r="D3" s="863"/>
      <c r="E3" s="863"/>
      <c r="F3" s="863"/>
      <c r="G3" s="863"/>
      <c r="H3" s="863"/>
      <c r="I3" s="863"/>
      <c r="J3" s="863"/>
      <c r="K3" s="863"/>
      <c r="L3" s="863"/>
      <c r="M3" s="863"/>
      <c r="N3" s="863"/>
      <c r="O3" s="863"/>
      <c r="P3" s="863"/>
      <c r="Q3" s="863"/>
      <c r="R3" s="863"/>
      <c r="S3" s="863"/>
      <c r="T3" s="863"/>
      <c r="U3" s="863"/>
      <c r="V3" s="863"/>
      <c r="W3" s="530" t="s">
        <v>511</v>
      </c>
    </row>
    <row r="4" spans="1:74" ht="48" customHeight="1" thickTop="1">
      <c r="A4" s="758" t="s">
        <v>28</v>
      </c>
      <c r="B4" s="849" t="s">
        <v>75</v>
      </c>
      <c r="C4" s="849"/>
      <c r="D4" s="849" t="s">
        <v>76</v>
      </c>
      <c r="E4" s="849"/>
      <c r="F4" s="849" t="s">
        <v>101</v>
      </c>
      <c r="G4" s="849"/>
      <c r="H4" s="849" t="s">
        <v>102</v>
      </c>
      <c r="I4" s="849"/>
      <c r="J4" s="849" t="s">
        <v>103</v>
      </c>
      <c r="K4" s="849"/>
      <c r="L4" s="849" t="s">
        <v>77</v>
      </c>
      <c r="M4" s="849"/>
      <c r="N4" s="849" t="s">
        <v>78</v>
      </c>
      <c r="O4" s="849"/>
      <c r="P4" s="849" t="s">
        <v>104</v>
      </c>
      <c r="Q4" s="849"/>
      <c r="R4" s="849" t="s">
        <v>79</v>
      </c>
      <c r="S4" s="849"/>
      <c r="T4" s="849" t="s">
        <v>31</v>
      </c>
      <c r="U4" s="849"/>
      <c r="V4" s="849"/>
      <c r="W4" s="849" t="s">
        <v>7</v>
      </c>
    </row>
    <row r="5" spans="1:74" ht="90" customHeight="1">
      <c r="A5" s="759"/>
      <c r="B5" s="857" t="s">
        <v>732</v>
      </c>
      <c r="C5" s="857"/>
      <c r="D5" s="857" t="s">
        <v>80</v>
      </c>
      <c r="E5" s="857"/>
      <c r="F5" s="857" t="s">
        <v>81</v>
      </c>
      <c r="G5" s="857"/>
      <c r="H5" s="857" t="s">
        <v>338</v>
      </c>
      <c r="I5" s="857"/>
      <c r="J5" s="857" t="s">
        <v>339</v>
      </c>
      <c r="K5" s="857"/>
      <c r="L5" s="857" t="s">
        <v>82</v>
      </c>
      <c r="M5" s="857"/>
      <c r="N5" s="857" t="s">
        <v>83</v>
      </c>
      <c r="O5" s="857"/>
      <c r="P5" s="864" t="s">
        <v>340</v>
      </c>
      <c r="Q5" s="864"/>
      <c r="R5" s="857" t="s">
        <v>71</v>
      </c>
      <c r="S5" s="857"/>
      <c r="T5" s="857" t="s">
        <v>24</v>
      </c>
      <c r="U5" s="857"/>
      <c r="V5" s="857"/>
      <c r="W5" s="766"/>
    </row>
    <row r="6" spans="1:74" ht="19.5" customHeight="1">
      <c r="A6" s="759"/>
      <c r="B6" s="557" t="s">
        <v>11</v>
      </c>
      <c r="C6" s="557" t="s">
        <v>12</v>
      </c>
      <c r="D6" s="543" t="s">
        <v>11</v>
      </c>
      <c r="E6" s="543" t="s">
        <v>12</v>
      </c>
      <c r="F6" s="543" t="s">
        <v>11</v>
      </c>
      <c r="G6" s="543" t="s">
        <v>12</v>
      </c>
      <c r="H6" s="543" t="s">
        <v>11</v>
      </c>
      <c r="I6" s="543" t="s">
        <v>12</v>
      </c>
      <c r="J6" s="543" t="s">
        <v>11</v>
      </c>
      <c r="K6" s="543" t="s">
        <v>12</v>
      </c>
      <c r="L6" s="543" t="s">
        <v>11</v>
      </c>
      <c r="M6" s="543" t="s">
        <v>12</v>
      </c>
      <c r="N6" s="543" t="s">
        <v>11</v>
      </c>
      <c r="O6" s="543" t="s">
        <v>12</v>
      </c>
      <c r="P6" s="543" t="s">
        <v>11</v>
      </c>
      <c r="Q6" s="543" t="s">
        <v>12</v>
      </c>
      <c r="R6" s="543" t="s">
        <v>11</v>
      </c>
      <c r="S6" s="543" t="s">
        <v>12</v>
      </c>
      <c r="T6" s="543" t="s">
        <v>11</v>
      </c>
      <c r="U6" s="543" t="s">
        <v>12</v>
      </c>
      <c r="V6" s="543" t="s">
        <v>13</v>
      </c>
      <c r="W6" s="766"/>
    </row>
    <row r="7" spans="1:74" ht="22.5" customHeight="1" thickBot="1">
      <c r="A7" s="759"/>
      <c r="B7" s="542" t="s">
        <v>16</v>
      </c>
      <c r="C7" s="542" t="s">
        <v>17</v>
      </c>
      <c r="D7" s="542" t="s">
        <v>16</v>
      </c>
      <c r="E7" s="542" t="s">
        <v>17</v>
      </c>
      <c r="F7" s="542" t="s">
        <v>16</v>
      </c>
      <c r="G7" s="542" t="s">
        <v>17</v>
      </c>
      <c r="H7" s="542" t="s">
        <v>16</v>
      </c>
      <c r="I7" s="542" t="s">
        <v>17</v>
      </c>
      <c r="J7" s="542" t="s">
        <v>16</v>
      </c>
      <c r="K7" s="542" t="s">
        <v>17</v>
      </c>
      <c r="L7" s="542" t="s">
        <v>16</v>
      </c>
      <c r="M7" s="542" t="s">
        <v>17</v>
      </c>
      <c r="N7" s="542" t="s">
        <v>16</v>
      </c>
      <c r="O7" s="542" t="s">
        <v>17</v>
      </c>
      <c r="P7" s="542" t="s">
        <v>16</v>
      </c>
      <c r="Q7" s="542" t="s">
        <v>17</v>
      </c>
      <c r="R7" s="542" t="s">
        <v>16</v>
      </c>
      <c r="S7" s="542" t="s">
        <v>17</v>
      </c>
      <c r="T7" s="542" t="s">
        <v>16</v>
      </c>
      <c r="U7" s="542" t="s">
        <v>17</v>
      </c>
      <c r="V7" s="542" t="s">
        <v>18</v>
      </c>
      <c r="W7" s="856"/>
    </row>
    <row r="8" spans="1:74" ht="31.5" customHeight="1" thickTop="1">
      <c r="A8" s="59" t="s">
        <v>19</v>
      </c>
      <c r="B8" s="81">
        <v>0</v>
      </c>
      <c r="C8" s="81">
        <v>0</v>
      </c>
      <c r="D8" s="81">
        <v>10</v>
      </c>
      <c r="E8" s="81">
        <v>15</v>
      </c>
      <c r="F8" s="81">
        <v>0</v>
      </c>
      <c r="G8" s="81">
        <v>0</v>
      </c>
      <c r="H8" s="81">
        <v>0</v>
      </c>
      <c r="I8" s="81">
        <v>0</v>
      </c>
      <c r="J8" s="81">
        <v>0</v>
      </c>
      <c r="K8" s="81">
        <v>0</v>
      </c>
      <c r="L8" s="81">
        <v>1</v>
      </c>
      <c r="M8" s="81">
        <v>13</v>
      </c>
      <c r="N8" s="81">
        <v>0</v>
      </c>
      <c r="O8" s="81">
        <v>0</v>
      </c>
      <c r="P8" s="81">
        <v>0</v>
      </c>
      <c r="Q8" s="81">
        <v>0</v>
      </c>
      <c r="R8" s="81">
        <v>5</v>
      </c>
      <c r="S8" s="81">
        <v>0</v>
      </c>
      <c r="T8" s="81">
        <f>R8+P8+N8+L8+J8+H8+F8+D8+B8</f>
        <v>16</v>
      </c>
      <c r="U8" s="81">
        <f>S8+Q8+O8+M8+K8+I8+G8+E8+C8</f>
        <v>28</v>
      </c>
      <c r="V8" s="81">
        <f>SUM(T8:U8)</f>
        <v>44</v>
      </c>
      <c r="W8" s="60" t="s">
        <v>20</v>
      </c>
    </row>
    <row r="9" spans="1:74" ht="31.5" customHeight="1" thickBot="1">
      <c r="A9" s="61" t="s">
        <v>21</v>
      </c>
      <c r="B9" s="62">
        <v>0</v>
      </c>
      <c r="C9" s="62">
        <v>0</v>
      </c>
      <c r="D9" s="62">
        <v>3</v>
      </c>
      <c r="E9" s="62">
        <v>0</v>
      </c>
      <c r="F9" s="62">
        <v>0</v>
      </c>
      <c r="G9" s="62">
        <v>0</v>
      </c>
      <c r="H9" s="62">
        <v>0</v>
      </c>
      <c r="I9" s="62">
        <v>0</v>
      </c>
      <c r="J9" s="62">
        <v>0</v>
      </c>
      <c r="K9" s="62">
        <v>0</v>
      </c>
      <c r="L9" s="62">
        <v>0</v>
      </c>
      <c r="M9" s="62">
        <v>0</v>
      </c>
      <c r="N9" s="62">
        <v>0</v>
      </c>
      <c r="O9" s="62">
        <v>0</v>
      </c>
      <c r="P9" s="62">
        <v>0</v>
      </c>
      <c r="Q9" s="62">
        <v>0</v>
      </c>
      <c r="R9" s="62">
        <v>0</v>
      </c>
      <c r="S9" s="62">
        <v>0</v>
      </c>
      <c r="T9" s="62">
        <f>R9+P9+N9+L9+J9+H9+F9+D9+B9</f>
        <v>3</v>
      </c>
      <c r="U9" s="62">
        <f>S9+Q9+O9+M9+K9+I9+G9+E9+C9</f>
        <v>0</v>
      </c>
      <c r="V9" s="62">
        <f t="shared" ref="V9" si="0">SUM(T9:U9)</f>
        <v>3</v>
      </c>
      <c r="W9" s="63" t="s">
        <v>22</v>
      </c>
    </row>
    <row r="10" spans="1:74" ht="31.5" customHeight="1" thickTop="1" thickBot="1">
      <c r="A10" s="52" t="s">
        <v>23</v>
      </c>
      <c r="B10" s="64">
        <f>SUM(B8:B9)</f>
        <v>0</v>
      </c>
      <c r="C10" s="64">
        <f t="shared" ref="C10:V10" si="1">SUM(C8:C9)</f>
        <v>0</v>
      </c>
      <c r="D10" s="64">
        <f t="shared" si="1"/>
        <v>13</v>
      </c>
      <c r="E10" s="64">
        <f t="shared" si="1"/>
        <v>15</v>
      </c>
      <c r="F10" s="64">
        <f t="shared" si="1"/>
        <v>0</v>
      </c>
      <c r="G10" s="64">
        <f t="shared" si="1"/>
        <v>0</v>
      </c>
      <c r="H10" s="64">
        <f t="shared" si="1"/>
        <v>0</v>
      </c>
      <c r="I10" s="64">
        <f t="shared" si="1"/>
        <v>0</v>
      </c>
      <c r="J10" s="64">
        <f t="shared" si="1"/>
        <v>0</v>
      </c>
      <c r="K10" s="64">
        <f t="shared" si="1"/>
        <v>0</v>
      </c>
      <c r="L10" s="64">
        <f t="shared" si="1"/>
        <v>1</v>
      </c>
      <c r="M10" s="64">
        <f t="shared" si="1"/>
        <v>13</v>
      </c>
      <c r="N10" s="64">
        <f t="shared" si="1"/>
        <v>0</v>
      </c>
      <c r="O10" s="64">
        <f t="shared" si="1"/>
        <v>0</v>
      </c>
      <c r="P10" s="64">
        <f t="shared" si="1"/>
        <v>0</v>
      </c>
      <c r="Q10" s="64">
        <f t="shared" si="1"/>
        <v>0</v>
      </c>
      <c r="R10" s="64">
        <f t="shared" si="1"/>
        <v>5</v>
      </c>
      <c r="S10" s="64">
        <f t="shared" si="1"/>
        <v>0</v>
      </c>
      <c r="T10" s="64">
        <f t="shared" si="1"/>
        <v>19</v>
      </c>
      <c r="U10" s="64">
        <f t="shared" si="1"/>
        <v>28</v>
      </c>
      <c r="V10" s="64">
        <f t="shared" si="1"/>
        <v>47</v>
      </c>
      <c r="W10" s="65" t="s">
        <v>24</v>
      </c>
    </row>
    <row r="11" spans="1:74" ht="13.8" thickTop="1"/>
    <row r="16" spans="1:74">
      <c r="L16" s="34"/>
    </row>
  </sheetData>
  <mergeCells count="25">
    <mergeCell ref="A1:W1"/>
    <mergeCell ref="A2:W2"/>
    <mergeCell ref="A3:V3"/>
    <mergeCell ref="A4:A7"/>
    <mergeCell ref="B4:C4"/>
    <mergeCell ref="D4:E4"/>
    <mergeCell ref="F4:G4"/>
    <mergeCell ref="L4:M4"/>
    <mergeCell ref="N4:O4"/>
    <mergeCell ref="H4:I4"/>
    <mergeCell ref="H5:I5"/>
    <mergeCell ref="J4:K4"/>
    <mergeCell ref="J5:K5"/>
    <mergeCell ref="P4:Q4"/>
    <mergeCell ref="P5:Q5"/>
    <mergeCell ref="T5:V5"/>
    <mergeCell ref="R4:S4"/>
    <mergeCell ref="T4:V4"/>
    <mergeCell ref="W4:W7"/>
    <mergeCell ref="B5:C5"/>
    <mergeCell ref="D5:E5"/>
    <mergeCell ref="F5:G5"/>
    <mergeCell ref="L5:M5"/>
    <mergeCell ref="N5:O5"/>
    <mergeCell ref="R5:S5"/>
  </mergeCells>
  <printOptions horizontalCentered="1"/>
  <pageMargins left="1" right="1" top="1.5" bottom="1" header="1.5" footer="1"/>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24"/>
  <sheetViews>
    <sheetView rightToLeft="1" view="pageBreakPreview" zoomScale="80" zoomScaleNormal="100" zoomScaleSheetLayoutView="80" workbookViewId="0">
      <selection activeCell="W8" sqref="W7:W8"/>
    </sheetView>
  </sheetViews>
  <sheetFormatPr defaultColWidth="9.109375" defaultRowHeight="13.2"/>
  <cols>
    <col min="1" max="1" width="10.109375" style="87" customWidth="1"/>
    <col min="2" max="2" width="9" style="87" customWidth="1"/>
    <col min="3" max="3" width="9.5546875" style="87" customWidth="1"/>
    <col min="4" max="4" width="10" style="87" customWidth="1"/>
    <col min="5" max="5" width="8.6640625" style="87" customWidth="1"/>
    <col min="6" max="6" width="8.88671875" style="87" customWidth="1"/>
    <col min="7" max="7" width="8.6640625" style="87" customWidth="1"/>
    <col min="8" max="10" width="8.33203125" style="87" customWidth="1"/>
    <col min="11" max="11" width="8.109375" style="87" customWidth="1"/>
    <col min="12" max="12" width="8.6640625" style="87" customWidth="1"/>
    <col min="13" max="13" width="8.44140625" style="87" customWidth="1"/>
    <col min="14" max="14" width="9" style="87" customWidth="1"/>
    <col min="15" max="15" width="9.5546875" style="87" customWidth="1"/>
    <col min="16" max="16" width="9.44140625" style="87" customWidth="1"/>
    <col min="17" max="17" width="13.33203125" style="87" customWidth="1"/>
    <col min="18" max="16384" width="9.109375" style="87"/>
  </cols>
  <sheetData>
    <row r="1" spans="1:17" s="298" customFormat="1" ht="21.6">
      <c r="A1" s="590" t="s">
        <v>604</v>
      </c>
      <c r="B1" s="590"/>
      <c r="C1" s="590"/>
      <c r="D1" s="590"/>
      <c r="E1" s="590"/>
      <c r="F1" s="590"/>
      <c r="G1" s="590"/>
      <c r="H1" s="590"/>
      <c r="I1" s="590"/>
      <c r="J1" s="590"/>
      <c r="K1" s="590"/>
      <c r="L1" s="590"/>
      <c r="M1" s="590"/>
      <c r="N1" s="590"/>
      <c r="O1" s="590"/>
      <c r="P1" s="590"/>
      <c r="Q1" s="590"/>
    </row>
    <row r="2" spans="1:17" s="298" customFormat="1" ht="33" customHeight="1">
      <c r="A2" s="602" t="s">
        <v>605</v>
      </c>
      <c r="B2" s="602"/>
      <c r="C2" s="602"/>
      <c r="D2" s="602"/>
      <c r="E2" s="602"/>
      <c r="F2" s="602"/>
      <c r="G2" s="602"/>
      <c r="H2" s="602"/>
      <c r="I2" s="602"/>
      <c r="J2" s="602"/>
      <c r="K2" s="602"/>
      <c r="L2" s="602"/>
      <c r="M2" s="602"/>
      <c r="N2" s="602"/>
      <c r="O2" s="602"/>
      <c r="P2" s="602"/>
      <c r="Q2" s="602"/>
    </row>
    <row r="3" spans="1:17" s="298" customFormat="1" ht="33" customHeight="1" thickBot="1">
      <c r="A3" s="621" t="s">
        <v>599</v>
      </c>
      <c r="B3" s="621"/>
      <c r="C3" s="621"/>
      <c r="D3" s="621"/>
      <c r="E3" s="621"/>
      <c r="F3" s="621"/>
      <c r="G3" s="621"/>
      <c r="H3" s="621"/>
      <c r="I3" s="621"/>
      <c r="J3" s="621"/>
      <c r="K3" s="621"/>
      <c r="L3" s="621"/>
      <c r="M3" s="621"/>
      <c r="N3" s="621"/>
      <c r="O3" s="621"/>
      <c r="P3" s="621"/>
      <c r="Q3" s="269" t="s">
        <v>554</v>
      </c>
    </row>
    <row r="4" spans="1:17" ht="25.5" customHeight="1" thickTop="1">
      <c r="A4" s="596" t="s">
        <v>555</v>
      </c>
      <c r="B4" s="623" t="s">
        <v>556</v>
      </c>
      <c r="C4" s="623"/>
      <c r="D4" s="623"/>
      <c r="E4" s="623" t="s">
        <v>557</v>
      </c>
      <c r="F4" s="623"/>
      <c r="G4" s="623"/>
      <c r="H4" s="623" t="s">
        <v>558</v>
      </c>
      <c r="I4" s="623"/>
      <c r="J4" s="623"/>
      <c r="K4" s="623" t="s">
        <v>553</v>
      </c>
      <c r="L4" s="623"/>
      <c r="M4" s="623"/>
      <c r="N4" s="624" t="s">
        <v>31</v>
      </c>
      <c r="O4" s="624"/>
      <c r="P4" s="624"/>
      <c r="Q4" s="625" t="s">
        <v>149</v>
      </c>
    </row>
    <row r="5" spans="1:17" ht="66.75" customHeight="1">
      <c r="A5" s="597"/>
      <c r="B5" s="628" t="s">
        <v>559</v>
      </c>
      <c r="C5" s="628"/>
      <c r="D5" s="628"/>
      <c r="E5" s="628" t="s">
        <v>302</v>
      </c>
      <c r="F5" s="628"/>
      <c r="G5" s="628"/>
      <c r="H5" s="628" t="s">
        <v>718</v>
      </c>
      <c r="I5" s="628"/>
      <c r="J5" s="628"/>
      <c r="K5" s="628" t="s">
        <v>560</v>
      </c>
      <c r="L5" s="628"/>
      <c r="M5" s="628"/>
      <c r="N5" s="628" t="s">
        <v>24</v>
      </c>
      <c r="O5" s="628"/>
      <c r="P5" s="628"/>
      <c r="Q5" s="626"/>
    </row>
    <row r="6" spans="1:17" s="317" customFormat="1" ht="20.100000000000001" customHeight="1">
      <c r="A6" s="597"/>
      <c r="B6" s="427" t="s">
        <v>11</v>
      </c>
      <c r="C6" s="427" t="s">
        <v>12</v>
      </c>
      <c r="D6" s="427" t="s">
        <v>13</v>
      </c>
      <c r="E6" s="427" t="s">
        <v>11</v>
      </c>
      <c r="F6" s="427" t="s">
        <v>12</v>
      </c>
      <c r="G6" s="427" t="s">
        <v>13</v>
      </c>
      <c r="H6" s="427" t="s">
        <v>11</v>
      </c>
      <c r="I6" s="427" t="s">
        <v>12</v>
      </c>
      <c r="J6" s="427" t="s">
        <v>13</v>
      </c>
      <c r="K6" s="427" t="s">
        <v>11</v>
      </c>
      <c r="L6" s="427" t="s">
        <v>12</v>
      </c>
      <c r="M6" s="427" t="s">
        <v>13</v>
      </c>
      <c r="N6" s="427" t="s">
        <v>11</v>
      </c>
      <c r="O6" s="427" t="s">
        <v>12</v>
      </c>
      <c r="P6" s="427" t="s">
        <v>13</v>
      </c>
      <c r="Q6" s="626"/>
    </row>
    <row r="7" spans="1:17" s="317" customFormat="1" ht="20.100000000000001" customHeight="1" thickBot="1">
      <c r="A7" s="622"/>
      <c r="B7" s="456" t="s">
        <v>16</v>
      </c>
      <c r="C7" s="456" t="s">
        <v>17</v>
      </c>
      <c r="D7" s="456" t="s">
        <v>18</v>
      </c>
      <c r="E7" s="456" t="s">
        <v>16</v>
      </c>
      <c r="F7" s="456" t="s">
        <v>17</v>
      </c>
      <c r="G7" s="456" t="s">
        <v>18</v>
      </c>
      <c r="H7" s="456" t="s">
        <v>16</v>
      </c>
      <c r="I7" s="456" t="s">
        <v>17</v>
      </c>
      <c r="J7" s="456" t="s">
        <v>18</v>
      </c>
      <c r="K7" s="456" t="s">
        <v>16</v>
      </c>
      <c r="L7" s="456" t="s">
        <v>17</v>
      </c>
      <c r="M7" s="456" t="s">
        <v>18</v>
      </c>
      <c r="N7" s="456" t="s">
        <v>16</v>
      </c>
      <c r="O7" s="456" t="s">
        <v>17</v>
      </c>
      <c r="P7" s="456" t="s">
        <v>18</v>
      </c>
      <c r="Q7" s="627"/>
    </row>
    <row r="8" spans="1:17" ht="20.100000000000001" customHeight="1" thickTop="1">
      <c r="A8" s="514" t="s">
        <v>349</v>
      </c>
      <c r="B8" s="572">
        <v>13</v>
      </c>
      <c r="C8" s="572">
        <v>20</v>
      </c>
      <c r="D8" s="572">
        <f t="shared" ref="D8:D20" si="0">SUM(B8:C8)</f>
        <v>33</v>
      </c>
      <c r="E8" s="572">
        <v>0</v>
      </c>
      <c r="F8" s="572">
        <v>0</v>
      </c>
      <c r="G8" s="572">
        <f>SUM(E8:F8)</f>
        <v>0</v>
      </c>
      <c r="H8" s="572">
        <v>0</v>
      </c>
      <c r="I8" s="572">
        <v>0</v>
      </c>
      <c r="J8" s="572">
        <f>SUM(H8:I8)</f>
        <v>0</v>
      </c>
      <c r="K8" s="572">
        <v>376</v>
      </c>
      <c r="L8" s="572">
        <v>123</v>
      </c>
      <c r="M8" s="572">
        <f>SUM(K8:L8)</f>
        <v>499</v>
      </c>
      <c r="N8" s="568">
        <f>K8+H8+E8+B8</f>
        <v>389</v>
      </c>
      <c r="O8" s="568">
        <f>L8+I8+F8+C8</f>
        <v>143</v>
      </c>
      <c r="P8" s="568">
        <f>SUM(N8:O8)</f>
        <v>532</v>
      </c>
      <c r="Q8" s="468" t="s">
        <v>709</v>
      </c>
    </row>
    <row r="9" spans="1:17" ht="20.100000000000001" customHeight="1">
      <c r="A9" s="515" t="s">
        <v>581</v>
      </c>
      <c r="B9" s="323">
        <v>12</v>
      </c>
      <c r="C9" s="323">
        <v>10</v>
      </c>
      <c r="D9" s="323">
        <f t="shared" si="0"/>
        <v>22</v>
      </c>
      <c r="E9" s="323">
        <v>0</v>
      </c>
      <c r="F9" s="323">
        <v>0</v>
      </c>
      <c r="G9" s="323">
        <f t="shared" ref="G9:G21" si="1">SUM(E9:F9)</f>
        <v>0</v>
      </c>
      <c r="H9" s="323">
        <v>4</v>
      </c>
      <c r="I9" s="323">
        <v>2</v>
      </c>
      <c r="J9" s="572">
        <f t="shared" ref="J9:J21" si="2">SUM(H9:I9)</f>
        <v>6</v>
      </c>
      <c r="K9" s="323">
        <v>263</v>
      </c>
      <c r="L9" s="323">
        <v>183</v>
      </c>
      <c r="M9" s="572">
        <f t="shared" ref="M9:M21" si="3">SUM(K9:L9)</f>
        <v>446</v>
      </c>
      <c r="N9" s="568">
        <f t="shared" ref="N9:N21" si="4">K9+H9+E9+B9</f>
        <v>279</v>
      </c>
      <c r="O9" s="568">
        <f t="shared" ref="O9:O21" si="5">L9+I9+F9+C9</f>
        <v>195</v>
      </c>
      <c r="P9" s="568">
        <f t="shared" ref="P9:P21" si="6">SUM(N9:O9)</f>
        <v>474</v>
      </c>
      <c r="Q9" s="461" t="s">
        <v>581</v>
      </c>
    </row>
    <row r="10" spans="1:17" ht="20.100000000000001" customHeight="1">
      <c r="A10" s="515" t="s">
        <v>487</v>
      </c>
      <c r="B10" s="323">
        <v>32</v>
      </c>
      <c r="C10" s="323">
        <v>27</v>
      </c>
      <c r="D10" s="323">
        <f t="shared" si="0"/>
        <v>59</v>
      </c>
      <c r="E10" s="323">
        <v>0</v>
      </c>
      <c r="F10" s="323">
        <v>0</v>
      </c>
      <c r="G10" s="323">
        <f t="shared" si="1"/>
        <v>0</v>
      </c>
      <c r="H10" s="323">
        <v>2</v>
      </c>
      <c r="I10" s="323">
        <v>2</v>
      </c>
      <c r="J10" s="572">
        <f t="shared" si="2"/>
        <v>4</v>
      </c>
      <c r="K10" s="323">
        <v>268</v>
      </c>
      <c r="L10" s="323">
        <v>150</v>
      </c>
      <c r="M10" s="572">
        <f t="shared" si="3"/>
        <v>418</v>
      </c>
      <c r="N10" s="568">
        <f t="shared" si="4"/>
        <v>302</v>
      </c>
      <c r="O10" s="568">
        <f t="shared" si="5"/>
        <v>179</v>
      </c>
      <c r="P10" s="568">
        <f t="shared" si="6"/>
        <v>481</v>
      </c>
      <c r="Q10" s="461" t="s">
        <v>487</v>
      </c>
    </row>
    <row r="11" spans="1:17" ht="20.100000000000001" customHeight="1">
      <c r="A11" s="515" t="s">
        <v>582</v>
      </c>
      <c r="B11" s="323">
        <v>55</v>
      </c>
      <c r="C11" s="323">
        <v>30</v>
      </c>
      <c r="D11" s="323">
        <f t="shared" si="0"/>
        <v>85</v>
      </c>
      <c r="E11" s="323">
        <v>0</v>
      </c>
      <c r="F11" s="323">
        <v>0</v>
      </c>
      <c r="G11" s="323">
        <f t="shared" si="1"/>
        <v>0</v>
      </c>
      <c r="H11" s="323">
        <v>20</v>
      </c>
      <c r="I11" s="323">
        <v>14</v>
      </c>
      <c r="J11" s="572">
        <f t="shared" si="2"/>
        <v>34</v>
      </c>
      <c r="K11" s="323">
        <v>278</v>
      </c>
      <c r="L11" s="323">
        <v>35</v>
      </c>
      <c r="M11" s="572">
        <f t="shared" si="3"/>
        <v>313</v>
      </c>
      <c r="N11" s="568">
        <f t="shared" si="4"/>
        <v>353</v>
      </c>
      <c r="O11" s="568">
        <f t="shared" si="5"/>
        <v>79</v>
      </c>
      <c r="P11" s="568">
        <f t="shared" si="6"/>
        <v>432</v>
      </c>
      <c r="Q11" s="461" t="s">
        <v>582</v>
      </c>
    </row>
    <row r="12" spans="1:17" ht="20.100000000000001" customHeight="1">
      <c r="A12" s="460" t="s">
        <v>583</v>
      </c>
      <c r="B12" s="323">
        <v>51</v>
      </c>
      <c r="C12" s="323">
        <v>20</v>
      </c>
      <c r="D12" s="323">
        <f t="shared" si="0"/>
        <v>71</v>
      </c>
      <c r="E12" s="323">
        <v>0</v>
      </c>
      <c r="F12" s="323">
        <v>0</v>
      </c>
      <c r="G12" s="323">
        <f t="shared" si="1"/>
        <v>0</v>
      </c>
      <c r="H12" s="323">
        <v>14</v>
      </c>
      <c r="I12" s="323">
        <v>12</v>
      </c>
      <c r="J12" s="572">
        <f t="shared" si="2"/>
        <v>26</v>
      </c>
      <c r="K12" s="323">
        <v>221</v>
      </c>
      <c r="L12" s="323">
        <v>50</v>
      </c>
      <c r="M12" s="572">
        <f t="shared" si="3"/>
        <v>271</v>
      </c>
      <c r="N12" s="568">
        <f t="shared" si="4"/>
        <v>286</v>
      </c>
      <c r="O12" s="568">
        <f t="shared" si="5"/>
        <v>82</v>
      </c>
      <c r="P12" s="568">
        <f t="shared" si="6"/>
        <v>368</v>
      </c>
      <c r="Q12" s="461" t="s">
        <v>583</v>
      </c>
    </row>
    <row r="13" spans="1:17" ht="20.100000000000001" customHeight="1">
      <c r="A13" s="460" t="s">
        <v>584</v>
      </c>
      <c r="B13" s="323">
        <v>44</v>
      </c>
      <c r="C13" s="323">
        <v>22</v>
      </c>
      <c r="D13" s="323">
        <f t="shared" si="0"/>
        <v>66</v>
      </c>
      <c r="E13" s="323">
        <v>0</v>
      </c>
      <c r="F13" s="323">
        <v>0</v>
      </c>
      <c r="G13" s="323">
        <f t="shared" si="1"/>
        <v>0</v>
      </c>
      <c r="H13" s="323">
        <v>12</v>
      </c>
      <c r="I13" s="323">
        <v>29</v>
      </c>
      <c r="J13" s="572">
        <f t="shared" si="2"/>
        <v>41</v>
      </c>
      <c r="K13" s="323">
        <v>150</v>
      </c>
      <c r="L13" s="323">
        <v>25</v>
      </c>
      <c r="M13" s="572">
        <f t="shared" si="3"/>
        <v>175</v>
      </c>
      <c r="N13" s="568">
        <f t="shared" si="4"/>
        <v>206</v>
      </c>
      <c r="O13" s="568">
        <f t="shared" si="5"/>
        <v>76</v>
      </c>
      <c r="P13" s="568">
        <f t="shared" si="6"/>
        <v>282</v>
      </c>
      <c r="Q13" s="461" t="s">
        <v>584</v>
      </c>
    </row>
    <row r="14" spans="1:17" ht="20.100000000000001" customHeight="1">
      <c r="A14" s="460" t="s">
        <v>585</v>
      </c>
      <c r="B14" s="323">
        <v>0</v>
      </c>
      <c r="C14" s="323">
        <v>0</v>
      </c>
      <c r="D14" s="323">
        <f t="shared" si="0"/>
        <v>0</v>
      </c>
      <c r="E14" s="323">
        <v>0</v>
      </c>
      <c r="F14" s="323">
        <v>0</v>
      </c>
      <c r="G14" s="323">
        <f t="shared" si="1"/>
        <v>0</v>
      </c>
      <c r="H14" s="323">
        <v>10</v>
      </c>
      <c r="I14" s="323">
        <v>20</v>
      </c>
      <c r="J14" s="572">
        <f t="shared" si="2"/>
        <v>30</v>
      </c>
      <c r="K14" s="323">
        <v>120</v>
      </c>
      <c r="L14" s="323">
        <v>75</v>
      </c>
      <c r="M14" s="572">
        <f t="shared" si="3"/>
        <v>195</v>
      </c>
      <c r="N14" s="568">
        <f t="shared" si="4"/>
        <v>130</v>
      </c>
      <c r="O14" s="568">
        <f t="shared" si="5"/>
        <v>95</v>
      </c>
      <c r="P14" s="568">
        <f t="shared" si="6"/>
        <v>225</v>
      </c>
      <c r="Q14" s="461" t="s">
        <v>585</v>
      </c>
    </row>
    <row r="15" spans="1:17" ht="20.100000000000001" customHeight="1">
      <c r="A15" s="460" t="s">
        <v>586</v>
      </c>
      <c r="B15" s="323">
        <v>0</v>
      </c>
      <c r="C15" s="323">
        <v>0</v>
      </c>
      <c r="D15" s="323">
        <f t="shared" si="0"/>
        <v>0</v>
      </c>
      <c r="E15" s="323">
        <v>0</v>
      </c>
      <c r="F15" s="323">
        <v>0</v>
      </c>
      <c r="G15" s="323">
        <f t="shared" si="1"/>
        <v>0</v>
      </c>
      <c r="H15" s="323">
        <v>49</v>
      </c>
      <c r="I15" s="323">
        <v>27</v>
      </c>
      <c r="J15" s="572">
        <f t="shared" si="2"/>
        <v>76</v>
      </c>
      <c r="K15" s="323">
        <v>168</v>
      </c>
      <c r="L15" s="323">
        <v>129</v>
      </c>
      <c r="M15" s="572">
        <f t="shared" si="3"/>
        <v>297</v>
      </c>
      <c r="N15" s="568">
        <f t="shared" si="4"/>
        <v>217</v>
      </c>
      <c r="O15" s="568">
        <f t="shared" si="5"/>
        <v>156</v>
      </c>
      <c r="P15" s="568">
        <f t="shared" si="6"/>
        <v>373</v>
      </c>
      <c r="Q15" s="461" t="s">
        <v>586</v>
      </c>
    </row>
    <row r="16" spans="1:17" ht="20.100000000000001" customHeight="1">
      <c r="A16" s="460" t="s">
        <v>587</v>
      </c>
      <c r="B16" s="323">
        <v>0</v>
      </c>
      <c r="C16" s="323">
        <v>0</v>
      </c>
      <c r="D16" s="323">
        <f t="shared" si="0"/>
        <v>0</v>
      </c>
      <c r="E16" s="323">
        <v>2</v>
      </c>
      <c r="F16" s="323">
        <v>5</v>
      </c>
      <c r="G16" s="323">
        <f t="shared" si="1"/>
        <v>7</v>
      </c>
      <c r="H16" s="323">
        <v>42</v>
      </c>
      <c r="I16" s="323">
        <v>31</v>
      </c>
      <c r="J16" s="572">
        <f t="shared" si="2"/>
        <v>73</v>
      </c>
      <c r="K16" s="323">
        <v>6</v>
      </c>
      <c r="L16" s="323">
        <v>5</v>
      </c>
      <c r="M16" s="572">
        <f t="shared" si="3"/>
        <v>11</v>
      </c>
      <c r="N16" s="568">
        <f t="shared" si="4"/>
        <v>50</v>
      </c>
      <c r="O16" s="568">
        <f t="shared" si="5"/>
        <v>41</v>
      </c>
      <c r="P16" s="568">
        <f t="shared" si="6"/>
        <v>91</v>
      </c>
      <c r="Q16" s="461" t="s">
        <v>587</v>
      </c>
    </row>
    <row r="17" spans="1:17" ht="20.100000000000001" customHeight="1">
      <c r="A17" s="460" t="s">
        <v>588</v>
      </c>
      <c r="B17" s="323">
        <v>0</v>
      </c>
      <c r="C17" s="323">
        <v>0</v>
      </c>
      <c r="D17" s="323">
        <f t="shared" si="0"/>
        <v>0</v>
      </c>
      <c r="E17" s="323">
        <v>2</v>
      </c>
      <c r="F17" s="323">
        <v>10</v>
      </c>
      <c r="G17" s="323">
        <f t="shared" si="1"/>
        <v>12</v>
      </c>
      <c r="H17" s="323">
        <v>20</v>
      </c>
      <c r="I17" s="323">
        <v>12</v>
      </c>
      <c r="J17" s="572">
        <v>15</v>
      </c>
      <c r="K17" s="323">
        <v>15</v>
      </c>
      <c r="L17" s="323">
        <v>11</v>
      </c>
      <c r="M17" s="572">
        <f t="shared" si="3"/>
        <v>26</v>
      </c>
      <c r="N17" s="568">
        <f t="shared" si="4"/>
        <v>37</v>
      </c>
      <c r="O17" s="568">
        <f t="shared" si="5"/>
        <v>33</v>
      </c>
      <c r="P17" s="568">
        <f t="shared" si="6"/>
        <v>70</v>
      </c>
      <c r="Q17" s="461" t="s">
        <v>588</v>
      </c>
    </row>
    <row r="18" spans="1:17" ht="20.100000000000001" customHeight="1">
      <c r="A18" s="460" t="s">
        <v>589</v>
      </c>
      <c r="B18" s="323">
        <v>0</v>
      </c>
      <c r="C18" s="323">
        <v>0</v>
      </c>
      <c r="D18" s="323">
        <f t="shared" si="0"/>
        <v>0</v>
      </c>
      <c r="E18" s="323">
        <v>20</v>
      </c>
      <c r="F18" s="323">
        <v>22</v>
      </c>
      <c r="G18" s="323">
        <f t="shared" si="1"/>
        <v>42</v>
      </c>
      <c r="H18" s="323">
        <v>10</v>
      </c>
      <c r="I18" s="323">
        <v>7</v>
      </c>
      <c r="J18" s="572">
        <v>35</v>
      </c>
      <c r="K18" s="323">
        <v>35</v>
      </c>
      <c r="L18" s="323">
        <v>3</v>
      </c>
      <c r="M18" s="572">
        <f t="shared" si="3"/>
        <v>38</v>
      </c>
      <c r="N18" s="568">
        <f t="shared" si="4"/>
        <v>65</v>
      </c>
      <c r="O18" s="568">
        <f t="shared" si="5"/>
        <v>32</v>
      </c>
      <c r="P18" s="568">
        <f t="shared" si="6"/>
        <v>97</v>
      </c>
      <c r="Q18" s="461" t="s">
        <v>589</v>
      </c>
    </row>
    <row r="19" spans="1:17" ht="20.100000000000001" customHeight="1">
      <c r="A19" s="460" t="s">
        <v>590</v>
      </c>
      <c r="B19" s="323">
        <v>0</v>
      </c>
      <c r="C19" s="323">
        <v>0</v>
      </c>
      <c r="D19" s="323">
        <f t="shared" si="0"/>
        <v>0</v>
      </c>
      <c r="E19" s="323">
        <v>68</v>
      </c>
      <c r="F19" s="323">
        <v>26</v>
      </c>
      <c r="G19" s="323">
        <f t="shared" si="1"/>
        <v>94</v>
      </c>
      <c r="H19" s="323">
        <v>4</v>
      </c>
      <c r="I19" s="323">
        <v>0</v>
      </c>
      <c r="J19" s="572">
        <v>1</v>
      </c>
      <c r="K19" s="323">
        <v>1</v>
      </c>
      <c r="L19" s="323">
        <v>0</v>
      </c>
      <c r="M19" s="572">
        <f t="shared" si="3"/>
        <v>1</v>
      </c>
      <c r="N19" s="568">
        <f t="shared" si="4"/>
        <v>73</v>
      </c>
      <c r="O19" s="568">
        <f t="shared" si="5"/>
        <v>26</v>
      </c>
      <c r="P19" s="568">
        <f t="shared" si="6"/>
        <v>99</v>
      </c>
      <c r="Q19" s="461" t="s">
        <v>590</v>
      </c>
    </row>
    <row r="20" spans="1:17" ht="20.100000000000001" customHeight="1" thickBot="1">
      <c r="A20" s="462" t="s">
        <v>561</v>
      </c>
      <c r="B20" s="323">
        <v>0</v>
      </c>
      <c r="C20" s="323">
        <v>0</v>
      </c>
      <c r="D20" s="552">
        <f t="shared" si="0"/>
        <v>0</v>
      </c>
      <c r="E20" s="323">
        <v>98</v>
      </c>
      <c r="F20" s="323">
        <v>48</v>
      </c>
      <c r="G20" s="552">
        <f t="shared" si="1"/>
        <v>146</v>
      </c>
      <c r="H20" s="323">
        <v>0</v>
      </c>
      <c r="I20" s="323">
        <v>0</v>
      </c>
      <c r="J20" s="572">
        <f t="shared" si="2"/>
        <v>0</v>
      </c>
      <c r="K20" s="323">
        <v>0</v>
      </c>
      <c r="L20" s="323">
        <v>0</v>
      </c>
      <c r="M20" s="572">
        <f t="shared" si="3"/>
        <v>0</v>
      </c>
      <c r="N20" s="568">
        <f t="shared" si="4"/>
        <v>98</v>
      </c>
      <c r="O20" s="568">
        <f t="shared" si="5"/>
        <v>48</v>
      </c>
      <c r="P20" s="568">
        <f t="shared" si="6"/>
        <v>146</v>
      </c>
      <c r="Q20" s="463" t="s">
        <v>707</v>
      </c>
    </row>
    <row r="21" spans="1:17" ht="20.100000000000001" customHeight="1" thickTop="1" thickBot="1">
      <c r="A21" s="453" t="s">
        <v>31</v>
      </c>
      <c r="B21" s="573">
        <f t="shared" ref="B21:I21" si="7">SUM(B8:B20)</f>
        <v>207</v>
      </c>
      <c r="C21" s="573">
        <f t="shared" si="7"/>
        <v>129</v>
      </c>
      <c r="D21" s="573">
        <f t="shared" si="7"/>
        <v>336</v>
      </c>
      <c r="E21" s="573">
        <f>SUM(E8:E20)</f>
        <v>190</v>
      </c>
      <c r="F21" s="573">
        <f>SUM(F8:F20)</f>
        <v>111</v>
      </c>
      <c r="G21" s="573">
        <f t="shared" si="1"/>
        <v>301</v>
      </c>
      <c r="H21" s="573">
        <f t="shared" si="7"/>
        <v>187</v>
      </c>
      <c r="I21" s="573">
        <f t="shared" si="7"/>
        <v>156</v>
      </c>
      <c r="J21" s="573">
        <f t="shared" si="2"/>
        <v>343</v>
      </c>
      <c r="K21" s="573">
        <f>SUM(K8:K20)</f>
        <v>1901</v>
      </c>
      <c r="L21" s="573">
        <f>SUM(L8:L20)</f>
        <v>789</v>
      </c>
      <c r="M21" s="573">
        <f t="shared" si="3"/>
        <v>2690</v>
      </c>
      <c r="N21" s="573">
        <f t="shared" si="4"/>
        <v>2485</v>
      </c>
      <c r="O21" s="573">
        <f t="shared" si="5"/>
        <v>1185</v>
      </c>
      <c r="P21" s="573">
        <f t="shared" si="6"/>
        <v>3670</v>
      </c>
      <c r="Q21" s="464" t="s">
        <v>24</v>
      </c>
    </row>
    <row r="22" spans="1:17" ht="20.100000000000001" customHeight="1" thickTop="1">
      <c r="B22" s="353"/>
      <c r="C22" s="353"/>
      <c r="D22" s="353"/>
      <c r="E22" s="353"/>
      <c r="F22" s="353"/>
      <c r="G22" s="353"/>
      <c r="H22" s="353"/>
      <c r="I22" s="353"/>
      <c r="J22" s="353"/>
    </row>
    <row r="23" spans="1:17" ht="20.100000000000001" customHeight="1">
      <c r="B23" s="353"/>
      <c r="C23" s="353"/>
      <c r="D23" s="353"/>
      <c r="E23" s="353"/>
      <c r="F23" s="353"/>
      <c r="G23" s="353"/>
      <c r="H23" s="353"/>
      <c r="I23" s="353"/>
      <c r="J23" s="353"/>
    </row>
    <row r="24" spans="1:17" ht="20.100000000000001" customHeight="1"/>
  </sheetData>
  <mergeCells count="15">
    <mergeCell ref="A1:Q1"/>
    <mergeCell ref="A2:Q2"/>
    <mergeCell ref="A3:P3"/>
    <mergeCell ref="A4:A7"/>
    <mergeCell ref="B4:D4"/>
    <mergeCell ref="E4:G4"/>
    <mergeCell ref="H4:J4"/>
    <mergeCell ref="K4:M4"/>
    <mergeCell ref="N4:P4"/>
    <mergeCell ref="Q4:Q7"/>
    <mergeCell ref="B5:D5"/>
    <mergeCell ref="E5:G5"/>
    <mergeCell ref="H5:J5"/>
    <mergeCell ref="K5:M5"/>
    <mergeCell ref="N5:P5"/>
  </mergeCells>
  <printOptions horizontalCentered="1"/>
  <pageMargins left="1" right="1" top="1.5" bottom="1" header="1.5" footer="1"/>
  <pageSetup paperSize="9" scale="80"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Z17"/>
  <sheetViews>
    <sheetView rightToLeft="1" view="pageBreakPreview" zoomScale="75" zoomScaleNormal="100" zoomScaleSheetLayoutView="75" workbookViewId="0">
      <selection activeCell="V7" sqref="V7"/>
    </sheetView>
  </sheetViews>
  <sheetFormatPr defaultColWidth="9.109375" defaultRowHeight="13.2"/>
  <cols>
    <col min="1" max="1" width="10" style="1" customWidth="1"/>
    <col min="2" max="2" width="7.6640625" style="1" customWidth="1"/>
    <col min="3" max="3" width="8" style="1" customWidth="1"/>
    <col min="4" max="4" width="8.109375" style="1" customWidth="1"/>
    <col min="5" max="5" width="8" style="1" customWidth="1"/>
    <col min="6" max="6" width="8.5546875" style="1" customWidth="1"/>
    <col min="7" max="7" width="9.109375" style="1"/>
    <col min="8" max="8" width="8.44140625" style="1" customWidth="1"/>
    <col min="9" max="9" width="9.109375" style="1"/>
    <col min="10" max="10" width="8.109375" style="1" customWidth="1"/>
    <col min="11" max="12" width="9.109375" style="1"/>
    <col min="13" max="14" width="8.5546875" style="1" customWidth="1"/>
    <col min="15" max="16" width="9.109375" style="1"/>
    <col min="17" max="17" width="17.44140625" style="34" customWidth="1"/>
    <col min="18" max="16384" width="9.109375" style="34"/>
  </cols>
  <sheetData>
    <row r="1" spans="1:26" ht="34.5" customHeight="1">
      <c r="A1" s="867" t="s">
        <v>641</v>
      </c>
      <c r="B1" s="867"/>
      <c r="C1" s="867"/>
      <c r="D1" s="867"/>
      <c r="E1" s="867"/>
      <c r="F1" s="867"/>
      <c r="G1" s="867"/>
      <c r="H1" s="867"/>
      <c r="I1" s="867"/>
      <c r="J1" s="867"/>
      <c r="K1" s="867"/>
      <c r="L1" s="867"/>
      <c r="M1" s="867"/>
      <c r="N1" s="867"/>
      <c r="O1" s="867"/>
      <c r="P1" s="867"/>
      <c r="Q1" s="867"/>
    </row>
    <row r="2" spans="1:26" ht="34.5" customHeight="1">
      <c r="A2" s="835" t="s">
        <v>642</v>
      </c>
      <c r="B2" s="835"/>
      <c r="C2" s="835"/>
      <c r="D2" s="835"/>
      <c r="E2" s="835"/>
      <c r="F2" s="835"/>
      <c r="G2" s="835"/>
      <c r="H2" s="835"/>
      <c r="I2" s="835"/>
      <c r="J2" s="835"/>
      <c r="K2" s="835"/>
      <c r="L2" s="835"/>
      <c r="M2" s="835"/>
      <c r="N2" s="835"/>
      <c r="O2" s="835"/>
      <c r="P2" s="835"/>
      <c r="Q2" s="835"/>
      <c r="R2" s="66"/>
      <c r="S2" s="66"/>
    </row>
    <row r="3" spans="1:26" ht="27" customHeight="1" thickBot="1">
      <c r="A3" s="868" t="s">
        <v>512</v>
      </c>
      <c r="B3" s="868"/>
      <c r="C3" s="529"/>
      <c r="D3" s="529"/>
      <c r="E3" s="529"/>
      <c r="F3" s="529"/>
      <c r="G3" s="529"/>
      <c r="H3" s="529"/>
      <c r="I3" s="529"/>
      <c r="J3" s="529"/>
      <c r="K3" s="529"/>
      <c r="L3" s="529"/>
      <c r="M3" s="529"/>
      <c r="N3" s="529"/>
      <c r="O3" s="529"/>
      <c r="P3" s="869" t="s">
        <v>72</v>
      </c>
      <c r="Q3" s="869"/>
    </row>
    <row r="4" spans="1:26" ht="27.75" customHeight="1" thickTop="1">
      <c r="A4" s="870" t="s">
        <v>28</v>
      </c>
      <c r="B4" s="866" t="s">
        <v>86</v>
      </c>
      <c r="C4" s="866"/>
      <c r="D4" s="866" t="s">
        <v>87</v>
      </c>
      <c r="E4" s="866"/>
      <c r="F4" s="866" t="s">
        <v>88</v>
      </c>
      <c r="G4" s="866"/>
      <c r="H4" s="866" t="s">
        <v>89</v>
      </c>
      <c r="I4" s="866"/>
      <c r="J4" s="866" t="s">
        <v>90</v>
      </c>
      <c r="K4" s="866"/>
      <c r="L4" s="865" t="s">
        <v>106</v>
      </c>
      <c r="M4" s="865"/>
      <c r="N4" s="866" t="s">
        <v>23</v>
      </c>
      <c r="O4" s="866"/>
      <c r="P4" s="866"/>
      <c r="Q4" s="849" t="s">
        <v>7</v>
      </c>
    </row>
    <row r="5" spans="1:26" ht="24" customHeight="1">
      <c r="A5" s="871"/>
      <c r="B5" s="860" t="s">
        <v>91</v>
      </c>
      <c r="C5" s="860"/>
      <c r="D5" s="860" t="s">
        <v>92</v>
      </c>
      <c r="E5" s="860"/>
      <c r="F5" s="860" t="s">
        <v>93</v>
      </c>
      <c r="G5" s="860"/>
      <c r="H5" s="860" t="s">
        <v>94</v>
      </c>
      <c r="I5" s="860"/>
      <c r="J5" s="860" t="s">
        <v>95</v>
      </c>
      <c r="K5" s="860"/>
      <c r="L5" s="860" t="s">
        <v>332</v>
      </c>
      <c r="M5" s="860"/>
      <c r="N5" s="759" t="s">
        <v>24</v>
      </c>
      <c r="O5" s="759"/>
      <c r="P5" s="759"/>
      <c r="Q5" s="766"/>
    </row>
    <row r="6" spans="1:26" ht="25.5" customHeight="1">
      <c r="A6" s="871"/>
      <c r="B6" s="567" t="s">
        <v>11</v>
      </c>
      <c r="C6" s="567" t="s">
        <v>12</v>
      </c>
      <c r="D6" s="567" t="s">
        <v>11</v>
      </c>
      <c r="E6" s="567" t="s">
        <v>12</v>
      </c>
      <c r="F6" s="567" t="s">
        <v>11</v>
      </c>
      <c r="G6" s="567" t="s">
        <v>12</v>
      </c>
      <c r="H6" s="567" t="s">
        <v>11</v>
      </c>
      <c r="I6" s="567" t="s">
        <v>12</v>
      </c>
      <c r="J6" s="567" t="s">
        <v>11</v>
      </c>
      <c r="K6" s="567" t="s">
        <v>12</v>
      </c>
      <c r="L6" s="567" t="s">
        <v>11</v>
      </c>
      <c r="M6" s="567" t="s">
        <v>12</v>
      </c>
      <c r="N6" s="567" t="s">
        <v>11</v>
      </c>
      <c r="O6" s="567" t="s">
        <v>12</v>
      </c>
      <c r="P6" s="67" t="s">
        <v>13</v>
      </c>
      <c r="Q6" s="766"/>
    </row>
    <row r="7" spans="1:26" ht="25.5" customHeight="1" thickBot="1">
      <c r="A7" s="872"/>
      <c r="B7" s="566" t="s">
        <v>16</v>
      </c>
      <c r="C7" s="566" t="s">
        <v>17</v>
      </c>
      <c r="D7" s="566" t="s">
        <v>16</v>
      </c>
      <c r="E7" s="566" t="s">
        <v>17</v>
      </c>
      <c r="F7" s="566" t="s">
        <v>16</v>
      </c>
      <c r="G7" s="566" t="s">
        <v>17</v>
      </c>
      <c r="H7" s="566" t="s">
        <v>16</v>
      </c>
      <c r="I7" s="566" t="s">
        <v>17</v>
      </c>
      <c r="J7" s="566" t="s">
        <v>16</v>
      </c>
      <c r="K7" s="566" t="s">
        <v>17</v>
      </c>
      <c r="L7" s="566" t="s">
        <v>16</v>
      </c>
      <c r="M7" s="566" t="s">
        <v>17</v>
      </c>
      <c r="N7" s="566" t="s">
        <v>16</v>
      </c>
      <c r="O7" s="566" t="s">
        <v>17</v>
      </c>
      <c r="P7" s="68" t="s">
        <v>18</v>
      </c>
      <c r="Q7" s="856"/>
    </row>
    <row r="8" spans="1:26" ht="36" customHeight="1" thickTop="1">
      <c r="A8" s="59" t="s">
        <v>19</v>
      </c>
      <c r="B8" s="70">
        <v>7</v>
      </c>
      <c r="C8" s="70">
        <v>32</v>
      </c>
      <c r="D8" s="70">
        <v>0</v>
      </c>
      <c r="E8" s="70">
        <v>0</v>
      </c>
      <c r="F8" s="70">
        <v>4</v>
      </c>
      <c r="G8" s="70">
        <v>2</v>
      </c>
      <c r="H8" s="70">
        <v>1</v>
      </c>
      <c r="I8" s="70">
        <v>2</v>
      </c>
      <c r="J8" s="70">
        <v>4</v>
      </c>
      <c r="K8" s="70">
        <v>5</v>
      </c>
      <c r="L8" s="70">
        <v>0</v>
      </c>
      <c r="M8" s="70">
        <v>0</v>
      </c>
      <c r="N8" s="70">
        <v>16</v>
      </c>
      <c r="O8" s="70">
        <v>41</v>
      </c>
      <c r="P8" s="70">
        <v>57</v>
      </c>
      <c r="Q8" s="60" t="s">
        <v>20</v>
      </c>
    </row>
    <row r="9" spans="1:26" ht="36" customHeight="1" thickBot="1">
      <c r="A9" s="61" t="s">
        <v>21</v>
      </c>
      <c r="B9" s="71">
        <v>43</v>
      </c>
      <c r="C9" s="71">
        <v>4</v>
      </c>
      <c r="D9" s="71">
        <v>1</v>
      </c>
      <c r="E9" s="71">
        <v>0</v>
      </c>
      <c r="F9" s="71">
        <v>1</v>
      </c>
      <c r="G9" s="71">
        <v>1</v>
      </c>
      <c r="H9" s="71">
        <v>0</v>
      </c>
      <c r="I9" s="71">
        <v>0</v>
      </c>
      <c r="J9" s="71">
        <v>5</v>
      </c>
      <c r="K9" s="71">
        <v>1</v>
      </c>
      <c r="L9" s="71">
        <v>0</v>
      </c>
      <c r="M9" s="71">
        <v>0</v>
      </c>
      <c r="N9" s="71">
        <v>50</v>
      </c>
      <c r="O9" s="71">
        <v>6</v>
      </c>
      <c r="P9" s="71">
        <v>56</v>
      </c>
      <c r="Q9" s="63" t="s">
        <v>22</v>
      </c>
    </row>
    <row r="10" spans="1:26" ht="33.75" customHeight="1" thickTop="1" thickBot="1">
      <c r="A10" s="52" t="s">
        <v>23</v>
      </c>
      <c r="B10" s="72">
        <f>SUM(B8:B9)</f>
        <v>50</v>
      </c>
      <c r="C10" s="72">
        <f t="shared" ref="C10:P10" si="0">SUM(C8:C9)</f>
        <v>36</v>
      </c>
      <c r="D10" s="72">
        <f t="shared" si="0"/>
        <v>1</v>
      </c>
      <c r="E10" s="72">
        <f t="shared" si="0"/>
        <v>0</v>
      </c>
      <c r="F10" s="72">
        <f t="shared" si="0"/>
        <v>5</v>
      </c>
      <c r="G10" s="72">
        <f t="shared" si="0"/>
        <v>3</v>
      </c>
      <c r="H10" s="72">
        <f t="shared" si="0"/>
        <v>1</v>
      </c>
      <c r="I10" s="72">
        <f t="shared" si="0"/>
        <v>2</v>
      </c>
      <c r="J10" s="72">
        <f t="shared" si="0"/>
        <v>9</v>
      </c>
      <c r="K10" s="72">
        <f t="shared" si="0"/>
        <v>6</v>
      </c>
      <c r="L10" s="72">
        <f t="shared" si="0"/>
        <v>0</v>
      </c>
      <c r="M10" s="72">
        <f t="shared" si="0"/>
        <v>0</v>
      </c>
      <c r="N10" s="72">
        <f t="shared" si="0"/>
        <v>66</v>
      </c>
      <c r="O10" s="72">
        <f t="shared" si="0"/>
        <v>47</v>
      </c>
      <c r="P10" s="72">
        <f t="shared" si="0"/>
        <v>113</v>
      </c>
      <c r="Q10" s="65" t="s">
        <v>24</v>
      </c>
    </row>
    <row r="11" spans="1:26" ht="15.6" thickTop="1">
      <c r="N11" s="73"/>
      <c r="O11" s="74"/>
    </row>
    <row r="14" spans="1:26" ht="17.399999999999999">
      <c r="Q14" s="835"/>
      <c r="R14" s="835"/>
      <c r="S14" s="835"/>
      <c r="T14" s="835"/>
      <c r="U14" s="835"/>
      <c r="V14" s="835"/>
      <c r="W14" s="835"/>
      <c r="X14" s="835"/>
      <c r="Y14" s="835"/>
      <c r="Z14" s="835"/>
    </row>
    <row r="17" spans="7:9" ht="17.399999999999999">
      <c r="G17" s="75"/>
      <c r="I17" s="75"/>
    </row>
  </sheetData>
  <mergeCells count="21">
    <mergeCell ref="A1:Q1"/>
    <mergeCell ref="A2:Q2"/>
    <mergeCell ref="A3:B3"/>
    <mergeCell ref="P3:Q3"/>
    <mergeCell ref="A4:A7"/>
    <mergeCell ref="B4:C4"/>
    <mergeCell ref="D4:E4"/>
    <mergeCell ref="F4:G4"/>
    <mergeCell ref="H4:I4"/>
    <mergeCell ref="J4:K4"/>
    <mergeCell ref="Q14:Z14"/>
    <mergeCell ref="L4:M4"/>
    <mergeCell ref="N4:P4"/>
    <mergeCell ref="Q4:Q7"/>
    <mergeCell ref="B5:C5"/>
    <mergeCell ref="D5:E5"/>
    <mergeCell ref="F5:G5"/>
    <mergeCell ref="H5:I5"/>
    <mergeCell ref="J5:K5"/>
    <mergeCell ref="L5:M5"/>
    <mergeCell ref="N5:P5"/>
  </mergeCells>
  <printOptions horizontalCentered="1"/>
  <pageMargins left="1" right="1" top="1.5" bottom="1" header="1.5" footer="1"/>
  <pageSetup paperSize="9" scale="8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8"/>
  <sheetViews>
    <sheetView rightToLeft="1" view="pageBreakPreview" zoomScale="80" zoomScaleNormal="100" zoomScaleSheetLayoutView="80" workbookViewId="0">
      <selection activeCell="A2" sqref="A2:Q2"/>
    </sheetView>
  </sheetViews>
  <sheetFormatPr defaultRowHeight="13.2"/>
  <cols>
    <col min="1" max="1" width="20" customWidth="1"/>
    <col min="2" max="12" width="7" customWidth="1"/>
    <col min="13" max="13" width="11.6640625" customWidth="1"/>
    <col min="14" max="16" width="7" customWidth="1"/>
    <col min="17" max="17" width="34.44140625" bestFit="1" customWidth="1"/>
  </cols>
  <sheetData>
    <row r="1" spans="1:17" ht="26.25" customHeight="1">
      <c r="A1" s="873" t="s">
        <v>685</v>
      </c>
      <c r="B1" s="873"/>
      <c r="C1" s="873"/>
      <c r="D1" s="873"/>
      <c r="E1" s="873"/>
      <c r="F1" s="873"/>
      <c r="G1" s="873"/>
      <c r="H1" s="873"/>
      <c r="I1" s="873"/>
      <c r="J1" s="873"/>
      <c r="K1" s="873"/>
      <c r="L1" s="873"/>
      <c r="M1" s="873"/>
      <c r="N1" s="873"/>
      <c r="O1" s="873"/>
      <c r="P1" s="873"/>
      <c r="Q1" s="873"/>
    </row>
    <row r="2" spans="1:17" ht="44.25" customHeight="1">
      <c r="A2" s="854" t="s">
        <v>745</v>
      </c>
      <c r="B2" s="854"/>
      <c r="C2" s="854"/>
      <c r="D2" s="854"/>
      <c r="E2" s="854"/>
      <c r="F2" s="854"/>
      <c r="G2" s="854"/>
      <c r="H2" s="854"/>
      <c r="I2" s="854"/>
      <c r="J2" s="854"/>
      <c r="K2" s="854"/>
      <c r="L2" s="854"/>
      <c r="M2" s="854"/>
      <c r="N2" s="854"/>
      <c r="O2" s="854"/>
      <c r="P2" s="854"/>
      <c r="Q2" s="854"/>
    </row>
    <row r="3" spans="1:17" ht="26.25" customHeight="1" thickBot="1">
      <c r="A3" s="529" t="s">
        <v>513</v>
      </c>
      <c r="B3" s="529"/>
      <c r="C3" s="529"/>
      <c r="D3" s="529"/>
      <c r="E3" s="529"/>
      <c r="F3" s="529"/>
      <c r="G3" s="529"/>
      <c r="H3" s="529"/>
      <c r="I3" s="529"/>
      <c r="J3" s="529"/>
      <c r="K3" s="529"/>
      <c r="L3" s="529"/>
      <c r="M3" s="529"/>
      <c r="N3" s="529"/>
      <c r="O3" s="529"/>
      <c r="P3" s="869" t="s">
        <v>74</v>
      </c>
      <c r="Q3" s="869"/>
    </row>
    <row r="4" spans="1:17" ht="24.75" customHeight="1" thickTop="1">
      <c r="A4" s="874" t="s">
        <v>115</v>
      </c>
      <c r="B4" s="866" t="s">
        <v>86</v>
      </c>
      <c r="C4" s="866"/>
      <c r="D4" s="865" t="s">
        <v>87</v>
      </c>
      <c r="E4" s="865"/>
      <c r="F4" s="865" t="s">
        <v>88</v>
      </c>
      <c r="G4" s="865"/>
      <c r="H4" s="865" t="s">
        <v>89</v>
      </c>
      <c r="I4" s="865"/>
      <c r="J4" s="865" t="s">
        <v>90</v>
      </c>
      <c r="K4" s="865"/>
      <c r="L4" s="865" t="s">
        <v>114</v>
      </c>
      <c r="M4" s="865"/>
      <c r="N4" s="865" t="s">
        <v>31</v>
      </c>
      <c r="O4" s="865"/>
      <c r="P4" s="865"/>
      <c r="Q4" s="877" t="s">
        <v>527</v>
      </c>
    </row>
    <row r="5" spans="1:17" ht="24.75" customHeight="1">
      <c r="A5" s="875"/>
      <c r="B5" s="879" t="s">
        <v>91</v>
      </c>
      <c r="C5" s="879"/>
      <c r="D5" s="879" t="s">
        <v>92</v>
      </c>
      <c r="E5" s="879"/>
      <c r="F5" s="879" t="s">
        <v>93</v>
      </c>
      <c r="G5" s="879"/>
      <c r="H5" s="879" t="s">
        <v>94</v>
      </c>
      <c r="I5" s="879"/>
      <c r="J5" s="879" t="s">
        <v>95</v>
      </c>
      <c r="K5" s="879"/>
      <c r="L5" s="879" t="s">
        <v>332</v>
      </c>
      <c r="M5" s="879"/>
      <c r="N5" s="819" t="s">
        <v>24</v>
      </c>
      <c r="O5" s="819"/>
      <c r="P5" s="819"/>
      <c r="Q5" s="873"/>
    </row>
    <row r="6" spans="1:17" ht="25.5" customHeight="1">
      <c r="A6" s="875"/>
      <c r="B6" s="6" t="s">
        <v>11</v>
      </c>
      <c r="C6" s="6" t="s">
        <v>12</v>
      </c>
      <c r="D6" s="6" t="s">
        <v>11</v>
      </c>
      <c r="E6" s="6" t="s">
        <v>12</v>
      </c>
      <c r="F6" s="6" t="s">
        <v>11</v>
      </c>
      <c r="G6" s="6" t="s">
        <v>12</v>
      </c>
      <c r="H6" s="6" t="s">
        <v>11</v>
      </c>
      <c r="I6" s="6" t="s">
        <v>12</v>
      </c>
      <c r="J6" s="6" t="s">
        <v>11</v>
      </c>
      <c r="K6" s="6" t="s">
        <v>12</v>
      </c>
      <c r="L6" s="6" t="s">
        <v>11</v>
      </c>
      <c r="M6" s="6" t="s">
        <v>12</v>
      </c>
      <c r="N6" s="6" t="s">
        <v>11</v>
      </c>
      <c r="O6" s="6" t="s">
        <v>12</v>
      </c>
      <c r="P6" s="77" t="s">
        <v>13</v>
      </c>
      <c r="Q6" s="873"/>
    </row>
    <row r="7" spans="1:17" ht="25.5" customHeight="1" thickBot="1">
      <c r="A7" s="876"/>
      <c r="B7" s="36" t="s">
        <v>16</v>
      </c>
      <c r="C7" s="36" t="s">
        <v>17</v>
      </c>
      <c r="D7" s="36" t="s">
        <v>16</v>
      </c>
      <c r="E7" s="36" t="s">
        <v>17</v>
      </c>
      <c r="F7" s="36" t="s">
        <v>16</v>
      </c>
      <c r="G7" s="36" t="s">
        <v>17</v>
      </c>
      <c r="H7" s="36" t="s">
        <v>16</v>
      </c>
      <c r="I7" s="36" t="s">
        <v>17</v>
      </c>
      <c r="J7" s="36" t="s">
        <v>16</v>
      </c>
      <c r="K7" s="36" t="s">
        <v>17</v>
      </c>
      <c r="L7" s="36" t="s">
        <v>16</v>
      </c>
      <c r="M7" s="36" t="s">
        <v>17</v>
      </c>
      <c r="N7" s="36" t="s">
        <v>16</v>
      </c>
      <c r="O7" s="36" t="s">
        <v>17</v>
      </c>
      <c r="P7" s="69" t="s">
        <v>18</v>
      </c>
      <c r="Q7" s="878"/>
    </row>
    <row r="8" spans="1:17" ht="25.5" customHeight="1" thickTop="1">
      <c r="A8" s="82" t="s">
        <v>107</v>
      </c>
      <c r="B8" s="563">
        <v>0</v>
      </c>
      <c r="C8" s="563">
        <v>0</v>
      </c>
      <c r="D8" s="563">
        <v>0</v>
      </c>
      <c r="E8" s="563">
        <v>0</v>
      </c>
      <c r="F8" s="563">
        <v>0</v>
      </c>
      <c r="G8" s="563">
        <v>0</v>
      </c>
      <c r="H8" s="563">
        <v>0</v>
      </c>
      <c r="I8" s="563">
        <v>0</v>
      </c>
      <c r="J8" s="563">
        <v>3</v>
      </c>
      <c r="K8" s="563">
        <v>2</v>
      </c>
      <c r="L8" s="563">
        <v>0</v>
      </c>
      <c r="M8" s="563">
        <v>0</v>
      </c>
      <c r="N8" s="563">
        <f>L8+J8+H8+F8+D8+B8</f>
        <v>3</v>
      </c>
      <c r="O8" s="563">
        <f>M8+K8+I8+G8+E8+C8</f>
        <v>2</v>
      </c>
      <c r="P8" s="563">
        <v>5</v>
      </c>
      <c r="Q8" s="254" t="s">
        <v>333</v>
      </c>
    </row>
    <row r="9" spans="1:17" ht="25.5" customHeight="1">
      <c r="A9" s="83" t="s">
        <v>108</v>
      </c>
      <c r="B9" s="564">
        <v>0</v>
      </c>
      <c r="C9" s="564">
        <v>0</v>
      </c>
      <c r="D9" s="564">
        <v>0</v>
      </c>
      <c r="E9" s="564">
        <v>0</v>
      </c>
      <c r="F9" s="564">
        <v>0</v>
      </c>
      <c r="G9" s="564">
        <v>0</v>
      </c>
      <c r="H9" s="564">
        <v>0</v>
      </c>
      <c r="I9" s="564">
        <v>0</v>
      </c>
      <c r="J9" s="564">
        <v>5</v>
      </c>
      <c r="K9" s="564">
        <v>1</v>
      </c>
      <c r="L9" s="564">
        <v>0</v>
      </c>
      <c r="M9" s="564">
        <v>0</v>
      </c>
      <c r="N9" s="564">
        <f t="shared" ref="N9:O16" si="0">L9+J9+H9+F9+D9+B9</f>
        <v>5</v>
      </c>
      <c r="O9" s="564">
        <f t="shared" si="0"/>
        <v>1</v>
      </c>
      <c r="P9" s="564">
        <v>6</v>
      </c>
      <c r="Q9" s="189" t="s">
        <v>334</v>
      </c>
    </row>
    <row r="10" spans="1:17" ht="25.5" customHeight="1">
      <c r="A10" s="83" t="s">
        <v>643</v>
      </c>
      <c r="B10" s="564">
        <v>5</v>
      </c>
      <c r="C10" s="564">
        <v>0</v>
      </c>
      <c r="D10" s="564">
        <v>0</v>
      </c>
      <c r="E10" s="564">
        <v>0</v>
      </c>
      <c r="F10" s="564">
        <v>1</v>
      </c>
      <c r="G10" s="564">
        <v>0</v>
      </c>
      <c r="H10" s="564">
        <v>0</v>
      </c>
      <c r="I10" s="564">
        <v>0</v>
      </c>
      <c r="J10" s="564">
        <v>0</v>
      </c>
      <c r="K10" s="564">
        <v>1</v>
      </c>
      <c r="L10" s="564">
        <v>0</v>
      </c>
      <c r="M10" s="564">
        <v>0</v>
      </c>
      <c r="N10" s="564">
        <f t="shared" si="0"/>
        <v>6</v>
      </c>
      <c r="O10" s="564">
        <f t="shared" si="0"/>
        <v>1</v>
      </c>
      <c r="P10" s="564">
        <v>7</v>
      </c>
      <c r="Q10" s="189" t="s">
        <v>720</v>
      </c>
    </row>
    <row r="11" spans="1:17" ht="25.5" customHeight="1">
      <c r="A11" s="83" t="s">
        <v>110</v>
      </c>
      <c r="B11" s="564">
        <v>0</v>
      </c>
      <c r="C11" s="564">
        <v>0</v>
      </c>
      <c r="D11" s="564">
        <v>0</v>
      </c>
      <c r="E11" s="564">
        <v>0</v>
      </c>
      <c r="F11" s="564">
        <v>0</v>
      </c>
      <c r="G11" s="564">
        <v>2</v>
      </c>
      <c r="H11" s="564">
        <v>1</v>
      </c>
      <c r="I11" s="564">
        <v>0</v>
      </c>
      <c r="J11" s="564">
        <v>1</v>
      </c>
      <c r="K11" s="564">
        <v>1</v>
      </c>
      <c r="L11" s="564">
        <v>0</v>
      </c>
      <c r="M11" s="564">
        <v>0</v>
      </c>
      <c r="N11" s="564">
        <f t="shared" si="0"/>
        <v>2</v>
      </c>
      <c r="O11" s="564">
        <f t="shared" si="0"/>
        <v>3</v>
      </c>
      <c r="P11" s="564">
        <v>5</v>
      </c>
      <c r="Q11" s="189" t="s">
        <v>335</v>
      </c>
    </row>
    <row r="12" spans="1:17" ht="25.5" customHeight="1">
      <c r="A12" s="83" t="s">
        <v>111</v>
      </c>
      <c r="B12" s="564">
        <v>38</v>
      </c>
      <c r="C12" s="564">
        <v>26</v>
      </c>
      <c r="D12" s="564">
        <v>0</v>
      </c>
      <c r="E12" s="564">
        <v>0</v>
      </c>
      <c r="F12" s="564">
        <v>0</v>
      </c>
      <c r="G12" s="564">
        <v>0</v>
      </c>
      <c r="H12" s="564">
        <v>0</v>
      </c>
      <c r="I12" s="564">
        <v>1</v>
      </c>
      <c r="J12" s="564">
        <v>0</v>
      </c>
      <c r="K12" s="564">
        <v>0</v>
      </c>
      <c r="L12" s="564">
        <v>0</v>
      </c>
      <c r="M12" s="564">
        <v>0</v>
      </c>
      <c r="N12" s="564">
        <f t="shared" si="0"/>
        <v>38</v>
      </c>
      <c r="O12" s="564">
        <f t="shared" si="0"/>
        <v>27</v>
      </c>
      <c r="P12" s="564">
        <v>65</v>
      </c>
      <c r="Q12" s="189" t="s">
        <v>721</v>
      </c>
    </row>
    <row r="13" spans="1:17" ht="25.5" customHeight="1">
      <c r="A13" s="83" t="s">
        <v>112</v>
      </c>
      <c r="B13" s="564">
        <v>0</v>
      </c>
      <c r="C13" s="564">
        <v>0</v>
      </c>
      <c r="D13" s="564">
        <v>0</v>
      </c>
      <c r="E13" s="564">
        <v>0</v>
      </c>
      <c r="F13" s="564">
        <v>0</v>
      </c>
      <c r="G13" s="564">
        <v>0</v>
      </c>
      <c r="H13" s="564">
        <v>0</v>
      </c>
      <c r="I13" s="564">
        <v>0</v>
      </c>
      <c r="J13" s="564">
        <v>0</v>
      </c>
      <c r="K13" s="564">
        <v>0</v>
      </c>
      <c r="L13" s="564">
        <v>0</v>
      </c>
      <c r="M13" s="564">
        <v>0</v>
      </c>
      <c r="N13" s="564">
        <f t="shared" si="0"/>
        <v>0</v>
      </c>
      <c r="O13" s="564">
        <f t="shared" si="0"/>
        <v>0</v>
      </c>
      <c r="P13" s="564">
        <v>0</v>
      </c>
      <c r="Q13" s="580" t="s">
        <v>741</v>
      </c>
    </row>
    <row r="14" spans="1:17" ht="30.75" customHeight="1">
      <c r="A14" s="84" t="s">
        <v>113</v>
      </c>
      <c r="B14" s="85">
        <v>0</v>
      </c>
      <c r="C14" s="85">
        <v>0</v>
      </c>
      <c r="D14" s="85">
        <v>0</v>
      </c>
      <c r="E14" s="85">
        <v>0</v>
      </c>
      <c r="F14" s="85">
        <v>0</v>
      </c>
      <c r="G14" s="85">
        <v>1</v>
      </c>
      <c r="H14" s="85">
        <v>0</v>
      </c>
      <c r="I14" s="85">
        <v>0</v>
      </c>
      <c r="J14" s="85">
        <v>0</v>
      </c>
      <c r="K14" s="85">
        <v>1</v>
      </c>
      <c r="L14" s="85">
        <v>0</v>
      </c>
      <c r="M14" s="85">
        <v>0</v>
      </c>
      <c r="N14" s="85">
        <f t="shared" si="0"/>
        <v>0</v>
      </c>
      <c r="O14" s="85">
        <f t="shared" si="0"/>
        <v>2</v>
      </c>
      <c r="P14" s="85">
        <v>2</v>
      </c>
      <c r="Q14" s="189" t="s">
        <v>336</v>
      </c>
    </row>
    <row r="15" spans="1:17" ht="30.75" customHeight="1" thickBot="1">
      <c r="A15" s="78" t="s">
        <v>70</v>
      </c>
      <c r="B15" s="86">
        <v>7</v>
      </c>
      <c r="C15" s="86">
        <v>10</v>
      </c>
      <c r="D15" s="86">
        <v>1</v>
      </c>
      <c r="E15" s="86">
        <v>0</v>
      </c>
      <c r="F15" s="86">
        <v>4</v>
      </c>
      <c r="G15" s="86">
        <v>0</v>
      </c>
      <c r="H15" s="86">
        <v>0</v>
      </c>
      <c r="I15" s="86">
        <v>1</v>
      </c>
      <c r="J15" s="86">
        <v>0</v>
      </c>
      <c r="K15" s="86">
        <v>0</v>
      </c>
      <c r="L15" s="86">
        <v>0</v>
      </c>
      <c r="M15" s="86">
        <v>0</v>
      </c>
      <c r="N15" s="86">
        <f t="shared" si="0"/>
        <v>12</v>
      </c>
      <c r="O15" s="86">
        <f t="shared" si="0"/>
        <v>11</v>
      </c>
      <c r="P15" s="86">
        <v>23</v>
      </c>
      <c r="Q15" s="253" t="s">
        <v>337</v>
      </c>
    </row>
    <row r="16" spans="1:17" ht="30.75" customHeight="1" thickBot="1">
      <c r="A16" s="79" t="s">
        <v>23</v>
      </c>
      <c r="B16" s="32">
        <f>SUM(B8:B15)</f>
        <v>50</v>
      </c>
      <c r="C16" s="32">
        <f t="shared" ref="C16:J16" si="1">SUM(C8:C15)</f>
        <v>36</v>
      </c>
      <c r="D16" s="32">
        <f t="shared" si="1"/>
        <v>1</v>
      </c>
      <c r="E16" s="32">
        <f t="shared" si="1"/>
        <v>0</v>
      </c>
      <c r="F16" s="32">
        <f t="shared" si="1"/>
        <v>5</v>
      </c>
      <c r="G16" s="32">
        <f t="shared" si="1"/>
        <v>3</v>
      </c>
      <c r="H16" s="32">
        <f t="shared" si="1"/>
        <v>1</v>
      </c>
      <c r="I16" s="32">
        <f t="shared" si="1"/>
        <v>2</v>
      </c>
      <c r="J16" s="32">
        <f t="shared" si="1"/>
        <v>9</v>
      </c>
      <c r="K16" s="32">
        <f>SUM(K8:K15)</f>
        <v>6</v>
      </c>
      <c r="L16" s="32">
        <f t="shared" ref="L16" si="2">SUM(L8:L15)</f>
        <v>0</v>
      </c>
      <c r="M16" s="32">
        <f t="shared" ref="M16" si="3">SUM(M8:M15)</f>
        <v>0</v>
      </c>
      <c r="N16" s="32">
        <f t="shared" si="0"/>
        <v>66</v>
      </c>
      <c r="O16" s="32">
        <f t="shared" si="0"/>
        <v>47</v>
      </c>
      <c r="P16" s="32">
        <f t="shared" ref="P16" si="4">SUM(P8:P15)</f>
        <v>113</v>
      </c>
      <c r="Q16" s="574" t="s">
        <v>24</v>
      </c>
    </row>
    <row r="17" spans="1:16" ht="13.8" thickTop="1">
      <c r="A17" s="80"/>
      <c r="B17" s="80"/>
      <c r="C17" s="80"/>
      <c r="D17" s="80"/>
      <c r="E17" s="80"/>
      <c r="F17" s="80"/>
      <c r="G17" s="80"/>
      <c r="H17" s="80"/>
      <c r="I17" s="80"/>
      <c r="J17" s="80"/>
      <c r="K17" s="80"/>
      <c r="L17" s="80"/>
      <c r="M17" s="80"/>
      <c r="N17" s="80"/>
      <c r="O17" s="80"/>
      <c r="P17" s="80"/>
    </row>
    <row r="18" spans="1:16">
      <c r="A18" s="80"/>
      <c r="B18" s="80"/>
      <c r="C18" s="80"/>
      <c r="D18" s="80"/>
      <c r="E18" s="80"/>
      <c r="F18" s="80"/>
      <c r="G18" s="80"/>
      <c r="H18" s="80"/>
      <c r="I18" s="80"/>
      <c r="J18" s="80"/>
      <c r="K18" s="80"/>
      <c r="L18" s="80"/>
      <c r="M18" s="80"/>
      <c r="N18" s="80"/>
      <c r="O18" s="80"/>
      <c r="P18" s="80"/>
    </row>
  </sheetData>
  <mergeCells count="19">
    <mergeCell ref="H5:I5"/>
    <mergeCell ref="J5:K5"/>
    <mergeCell ref="L5:M5"/>
    <mergeCell ref="N5:P5"/>
    <mergeCell ref="A1:Q1"/>
    <mergeCell ref="A2:Q2"/>
    <mergeCell ref="P3:Q3"/>
    <mergeCell ref="A4:A7"/>
    <mergeCell ref="B4:C4"/>
    <mergeCell ref="D4:E4"/>
    <mergeCell ref="F4:G4"/>
    <mergeCell ref="H4:I4"/>
    <mergeCell ref="J4:K4"/>
    <mergeCell ref="L4:M4"/>
    <mergeCell ref="N4:P4"/>
    <mergeCell ref="Q4:Q7"/>
    <mergeCell ref="B5:C5"/>
    <mergeCell ref="D5:E5"/>
    <mergeCell ref="F5:G5"/>
  </mergeCells>
  <printOptions horizontalCentered="1"/>
  <pageMargins left="1" right="1" top="1.5" bottom="1" header="1.5" footer="1"/>
  <pageSetup paperSize="9" scale="75"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O29"/>
  <sheetViews>
    <sheetView rightToLeft="1" view="pageBreakPreview" zoomScale="80" zoomScaleNormal="100" zoomScaleSheetLayoutView="80" workbookViewId="0">
      <selection activeCell="S5" sqref="S5"/>
    </sheetView>
  </sheetViews>
  <sheetFormatPr defaultColWidth="9.109375" defaultRowHeight="13.2"/>
  <cols>
    <col min="1" max="1" width="12.44140625" style="87" customWidth="1"/>
    <col min="2" max="2" width="8.88671875" style="87" customWidth="1"/>
    <col min="3" max="3" width="8.6640625" style="87" customWidth="1"/>
    <col min="4" max="5" width="8.88671875" style="87" customWidth="1"/>
    <col min="6" max="6" width="8.5546875" style="87" customWidth="1"/>
    <col min="7" max="7" width="8.33203125" style="87" customWidth="1"/>
    <col min="8" max="8" width="9" style="87" customWidth="1"/>
    <col min="9" max="11" width="10" style="87" customWidth="1"/>
    <col min="12" max="12" width="8.109375" style="87" customWidth="1"/>
    <col min="13" max="13" width="9.5546875" style="87" customWidth="1"/>
    <col min="14" max="14" width="10" style="87" customWidth="1"/>
    <col min="15" max="15" width="16.44140625" style="87" customWidth="1"/>
    <col min="16" max="16384" width="9.109375" style="87"/>
  </cols>
  <sheetData>
    <row r="1" spans="1:15" s="109" customFormat="1" ht="19.5" customHeight="1">
      <c r="A1" s="601" t="s">
        <v>644</v>
      </c>
      <c r="B1" s="601"/>
      <c r="C1" s="601"/>
      <c r="D1" s="601"/>
      <c r="E1" s="601"/>
      <c r="F1" s="601"/>
      <c r="G1" s="601"/>
      <c r="H1" s="601"/>
      <c r="I1" s="601"/>
      <c r="J1" s="601"/>
      <c r="K1" s="601"/>
      <c r="L1" s="601"/>
      <c r="M1" s="601"/>
      <c r="N1" s="601"/>
      <c r="O1" s="601"/>
    </row>
    <row r="2" spans="1:15" ht="25.5" customHeight="1">
      <c r="A2" s="683" t="s">
        <v>717</v>
      </c>
      <c r="B2" s="683"/>
      <c r="C2" s="683"/>
      <c r="D2" s="683"/>
      <c r="E2" s="683"/>
      <c r="F2" s="683"/>
      <c r="G2" s="683"/>
      <c r="H2" s="683"/>
      <c r="I2" s="683"/>
      <c r="J2" s="683"/>
      <c r="K2" s="683"/>
      <c r="L2" s="683"/>
      <c r="M2" s="683"/>
      <c r="N2" s="683"/>
      <c r="O2" s="683"/>
    </row>
    <row r="3" spans="1:15" ht="15" customHeight="1" thickBot="1">
      <c r="A3" s="603" t="s">
        <v>84</v>
      </c>
      <c r="B3" s="603"/>
      <c r="C3" s="603"/>
      <c r="D3" s="603"/>
      <c r="E3" s="603"/>
      <c r="F3" s="603"/>
      <c r="G3" s="603"/>
      <c r="H3" s="603"/>
      <c r="I3" s="603"/>
      <c r="J3" s="603"/>
      <c r="K3" s="603"/>
      <c r="L3" s="603"/>
      <c r="M3" s="603"/>
      <c r="N3" s="603"/>
      <c r="O3" s="269" t="s">
        <v>85</v>
      </c>
    </row>
    <row r="4" spans="1:15" ht="21" customHeight="1" thickTop="1">
      <c r="A4" s="685" t="s">
        <v>1</v>
      </c>
      <c r="B4" s="608" t="s">
        <v>447</v>
      </c>
      <c r="C4" s="608"/>
      <c r="D4" s="608"/>
      <c r="E4" s="608"/>
      <c r="F4" s="608" t="s">
        <v>345</v>
      </c>
      <c r="G4" s="608"/>
      <c r="H4" s="608"/>
      <c r="I4" s="685" t="s">
        <v>5</v>
      </c>
      <c r="J4" s="685"/>
      <c r="K4" s="685"/>
      <c r="L4" s="685" t="s">
        <v>6</v>
      </c>
      <c r="M4" s="685"/>
      <c r="N4" s="685"/>
      <c r="O4" s="883" t="s">
        <v>7</v>
      </c>
    </row>
    <row r="5" spans="1:15" ht="21" customHeight="1">
      <c r="A5" s="687"/>
      <c r="B5" s="885" t="s">
        <v>448</v>
      </c>
      <c r="C5" s="885"/>
      <c r="D5" s="885"/>
      <c r="E5" s="885"/>
      <c r="F5" s="882" t="s">
        <v>449</v>
      </c>
      <c r="G5" s="882"/>
      <c r="H5" s="882"/>
      <c r="I5" s="682" t="s">
        <v>9</v>
      </c>
      <c r="J5" s="682"/>
      <c r="K5" s="682"/>
      <c r="L5" s="682" t="s">
        <v>10</v>
      </c>
      <c r="M5" s="682"/>
      <c r="N5" s="682"/>
      <c r="O5" s="884"/>
    </row>
    <row r="6" spans="1:15" ht="19.5" customHeight="1">
      <c r="A6" s="687"/>
      <c r="B6" s="339" t="s">
        <v>450</v>
      </c>
      <c r="C6" s="339" t="s">
        <v>451</v>
      </c>
      <c r="D6" s="340" t="s">
        <v>597</v>
      </c>
      <c r="E6" s="339" t="s">
        <v>13</v>
      </c>
      <c r="F6" s="270" t="s">
        <v>11</v>
      </c>
      <c r="G6" s="270" t="s">
        <v>12</v>
      </c>
      <c r="H6" s="329" t="s">
        <v>13</v>
      </c>
      <c r="I6" s="270" t="s">
        <v>11</v>
      </c>
      <c r="J6" s="270" t="s">
        <v>12</v>
      </c>
      <c r="K6" s="329" t="s">
        <v>13</v>
      </c>
      <c r="L6" s="270" t="s">
        <v>11</v>
      </c>
      <c r="M6" s="270" t="s">
        <v>12</v>
      </c>
      <c r="N6" s="329" t="s">
        <v>13</v>
      </c>
      <c r="O6" s="884"/>
    </row>
    <row r="7" spans="1:15" ht="19.5" customHeight="1" thickBot="1">
      <c r="A7" s="330"/>
      <c r="B7" s="274"/>
      <c r="C7" s="274"/>
      <c r="D7" s="274"/>
      <c r="E7" s="274"/>
      <c r="F7" s="274" t="s">
        <v>16</v>
      </c>
      <c r="G7" s="274" t="s">
        <v>17</v>
      </c>
      <c r="H7" s="274" t="s">
        <v>18</v>
      </c>
      <c r="I7" s="274" t="s">
        <v>16</v>
      </c>
      <c r="J7" s="274" t="s">
        <v>17</v>
      </c>
      <c r="K7" s="274" t="s">
        <v>18</v>
      </c>
      <c r="L7" s="274" t="s">
        <v>16</v>
      </c>
      <c r="M7" s="274" t="s">
        <v>17</v>
      </c>
      <c r="N7" s="274" t="s">
        <v>18</v>
      </c>
      <c r="O7" s="341"/>
    </row>
    <row r="8" spans="1:15" ht="20.100000000000001" customHeight="1" thickTop="1">
      <c r="A8" s="177" t="s">
        <v>125</v>
      </c>
      <c r="B8" s="342">
        <v>1</v>
      </c>
      <c r="C8" s="342">
        <v>3</v>
      </c>
      <c r="D8" s="342">
        <v>0</v>
      </c>
      <c r="E8" s="342">
        <f>SUM(B8:D8)</f>
        <v>4</v>
      </c>
      <c r="F8" s="342">
        <v>60</v>
      </c>
      <c r="G8" s="342">
        <v>70</v>
      </c>
      <c r="H8" s="342">
        <f t="shared" ref="H8:H14" si="0">SUM(F8:G8)</f>
        <v>130</v>
      </c>
      <c r="I8" s="342">
        <v>14</v>
      </c>
      <c r="J8" s="342">
        <v>14</v>
      </c>
      <c r="K8" s="342">
        <f t="shared" ref="K8:K14" si="1">SUM(I8:J8)</f>
        <v>28</v>
      </c>
      <c r="L8" s="342">
        <v>6</v>
      </c>
      <c r="M8" s="342">
        <v>4</v>
      </c>
      <c r="N8" s="342">
        <f t="shared" ref="N8:N22" si="2">SUM(L8:M8)</f>
        <v>10</v>
      </c>
      <c r="O8" s="343" t="s">
        <v>36</v>
      </c>
    </row>
    <row r="9" spans="1:15" ht="20.100000000000001" customHeight="1">
      <c r="A9" s="333" t="s">
        <v>39</v>
      </c>
      <c r="B9" s="344">
        <v>1</v>
      </c>
      <c r="C9" s="344">
        <v>4</v>
      </c>
      <c r="D9" s="344">
        <v>0</v>
      </c>
      <c r="E9" s="344">
        <f t="shared" ref="E9:E22" si="3">SUM(B9:D9)</f>
        <v>5</v>
      </c>
      <c r="F9" s="344">
        <v>136</v>
      </c>
      <c r="G9" s="344">
        <v>44</v>
      </c>
      <c r="H9" s="344">
        <f t="shared" si="0"/>
        <v>180</v>
      </c>
      <c r="I9" s="344">
        <v>122</v>
      </c>
      <c r="J9" s="344">
        <v>32</v>
      </c>
      <c r="K9" s="344">
        <f t="shared" si="1"/>
        <v>154</v>
      </c>
      <c r="L9" s="344">
        <v>71</v>
      </c>
      <c r="M9" s="344">
        <v>21</v>
      </c>
      <c r="N9" s="344">
        <f t="shared" si="2"/>
        <v>92</v>
      </c>
      <c r="O9" s="345" t="s">
        <v>40</v>
      </c>
    </row>
    <row r="10" spans="1:15" ht="20.100000000000001" customHeight="1">
      <c r="A10" s="333" t="s">
        <v>126</v>
      </c>
      <c r="B10" s="344">
        <v>0</v>
      </c>
      <c r="C10" s="344">
        <v>2</v>
      </c>
      <c r="D10" s="344">
        <v>0</v>
      </c>
      <c r="E10" s="344">
        <f t="shared" si="3"/>
        <v>2</v>
      </c>
      <c r="F10" s="344">
        <v>26</v>
      </c>
      <c r="G10" s="344">
        <v>12</v>
      </c>
      <c r="H10" s="344">
        <f t="shared" si="0"/>
        <v>38</v>
      </c>
      <c r="I10" s="344">
        <v>41</v>
      </c>
      <c r="J10" s="344">
        <v>27</v>
      </c>
      <c r="K10" s="344">
        <f t="shared" si="1"/>
        <v>68</v>
      </c>
      <c r="L10" s="344">
        <v>24</v>
      </c>
      <c r="M10" s="344">
        <v>21</v>
      </c>
      <c r="N10" s="344">
        <f t="shared" si="2"/>
        <v>45</v>
      </c>
      <c r="O10" s="345" t="s">
        <v>646</v>
      </c>
    </row>
    <row r="11" spans="1:15" ht="20.100000000000001" customHeight="1">
      <c r="A11" s="333" t="s">
        <v>127</v>
      </c>
      <c r="B11" s="344">
        <v>1</v>
      </c>
      <c r="C11" s="344">
        <v>2</v>
      </c>
      <c r="D11" s="344">
        <v>0</v>
      </c>
      <c r="E11" s="344">
        <f t="shared" si="3"/>
        <v>3</v>
      </c>
      <c r="F11" s="344">
        <v>42</v>
      </c>
      <c r="G11" s="344">
        <v>17</v>
      </c>
      <c r="H11" s="344">
        <f t="shared" si="0"/>
        <v>59</v>
      </c>
      <c r="I11" s="344">
        <v>42</v>
      </c>
      <c r="J11" s="344">
        <v>17</v>
      </c>
      <c r="K11" s="344">
        <f t="shared" si="1"/>
        <v>59</v>
      </c>
      <c r="L11" s="344">
        <v>6</v>
      </c>
      <c r="M11" s="344">
        <v>5</v>
      </c>
      <c r="N11" s="344">
        <f t="shared" si="2"/>
        <v>11</v>
      </c>
      <c r="O11" s="345" t="s">
        <v>45</v>
      </c>
    </row>
    <row r="12" spans="1:15" ht="20.100000000000001" customHeight="1">
      <c r="A12" s="333" t="s">
        <v>19</v>
      </c>
      <c r="B12" s="344">
        <v>11</v>
      </c>
      <c r="C12" s="344">
        <v>21</v>
      </c>
      <c r="D12" s="344">
        <v>1</v>
      </c>
      <c r="E12" s="344">
        <f t="shared" si="3"/>
        <v>33</v>
      </c>
      <c r="F12" s="344">
        <v>986</v>
      </c>
      <c r="G12" s="344">
        <v>372</v>
      </c>
      <c r="H12" s="344">
        <f t="shared" si="0"/>
        <v>1358</v>
      </c>
      <c r="I12" s="344">
        <v>335</v>
      </c>
      <c r="J12" s="344">
        <v>118</v>
      </c>
      <c r="K12" s="344">
        <f t="shared" si="1"/>
        <v>453</v>
      </c>
      <c r="L12" s="344">
        <v>180</v>
      </c>
      <c r="M12" s="344">
        <v>67</v>
      </c>
      <c r="N12" s="344">
        <f t="shared" si="2"/>
        <v>247</v>
      </c>
      <c r="O12" s="345" t="s">
        <v>20</v>
      </c>
    </row>
    <row r="13" spans="1:15" ht="20.100000000000001" customHeight="1">
      <c r="A13" s="333" t="s">
        <v>46</v>
      </c>
      <c r="B13" s="344">
        <v>1</v>
      </c>
      <c r="C13" s="344">
        <v>0</v>
      </c>
      <c r="D13" s="344">
        <v>0</v>
      </c>
      <c r="E13" s="344">
        <f t="shared" si="3"/>
        <v>1</v>
      </c>
      <c r="F13" s="344">
        <v>26</v>
      </c>
      <c r="G13" s="344">
        <v>14</v>
      </c>
      <c r="H13" s="344">
        <f t="shared" si="0"/>
        <v>40</v>
      </c>
      <c r="I13" s="344">
        <v>3</v>
      </c>
      <c r="J13" s="344">
        <v>5</v>
      </c>
      <c r="K13" s="344">
        <f t="shared" si="1"/>
        <v>8</v>
      </c>
      <c r="L13" s="344">
        <v>3</v>
      </c>
      <c r="M13" s="344">
        <v>2</v>
      </c>
      <c r="N13" s="344">
        <f t="shared" si="2"/>
        <v>5</v>
      </c>
      <c r="O13" s="345" t="s">
        <v>47</v>
      </c>
    </row>
    <row r="14" spans="1:15" ht="20.100000000000001" customHeight="1">
      <c r="A14" s="333" t="s">
        <v>21</v>
      </c>
      <c r="B14" s="344">
        <v>1</v>
      </c>
      <c r="C14" s="344">
        <v>0</v>
      </c>
      <c r="D14" s="344">
        <v>3</v>
      </c>
      <c r="E14" s="344">
        <f t="shared" si="3"/>
        <v>4</v>
      </c>
      <c r="F14" s="344">
        <v>192</v>
      </c>
      <c r="G14" s="344">
        <v>99</v>
      </c>
      <c r="H14" s="344">
        <f t="shared" si="0"/>
        <v>291</v>
      </c>
      <c r="I14" s="344">
        <v>136</v>
      </c>
      <c r="J14" s="344">
        <v>36</v>
      </c>
      <c r="K14" s="344">
        <f t="shared" si="1"/>
        <v>172</v>
      </c>
      <c r="L14" s="344">
        <v>43</v>
      </c>
      <c r="M14" s="344">
        <v>9</v>
      </c>
      <c r="N14" s="344">
        <f t="shared" si="2"/>
        <v>52</v>
      </c>
      <c r="O14" s="345" t="s">
        <v>49</v>
      </c>
    </row>
    <row r="15" spans="1:15" ht="20.100000000000001" customHeight="1">
      <c r="A15" s="333" t="s">
        <v>58</v>
      </c>
      <c r="B15" s="344" t="s">
        <v>445</v>
      </c>
      <c r="C15" s="344" t="s">
        <v>445</v>
      </c>
      <c r="D15" s="344" t="s">
        <v>445</v>
      </c>
      <c r="E15" s="344" t="s">
        <v>445</v>
      </c>
      <c r="F15" s="344" t="s">
        <v>445</v>
      </c>
      <c r="G15" s="344" t="s">
        <v>445</v>
      </c>
      <c r="H15" s="344" t="s">
        <v>445</v>
      </c>
      <c r="I15" s="344" t="s">
        <v>445</v>
      </c>
      <c r="J15" s="344" t="s">
        <v>445</v>
      </c>
      <c r="K15" s="344" t="s">
        <v>445</v>
      </c>
      <c r="L15" s="344" t="s">
        <v>445</v>
      </c>
      <c r="M15" s="344" t="s">
        <v>445</v>
      </c>
      <c r="N15" s="344" t="s">
        <v>445</v>
      </c>
      <c r="O15" s="345" t="s">
        <v>59</v>
      </c>
    </row>
    <row r="16" spans="1:15" ht="20.100000000000001" customHeight="1">
      <c r="A16" s="333" t="s">
        <v>37</v>
      </c>
      <c r="B16" s="344">
        <v>0</v>
      </c>
      <c r="C16" s="344">
        <v>3</v>
      </c>
      <c r="D16" s="344">
        <v>0</v>
      </c>
      <c r="E16" s="344">
        <f t="shared" si="3"/>
        <v>3</v>
      </c>
      <c r="F16" s="344">
        <v>51</v>
      </c>
      <c r="G16" s="344">
        <v>19</v>
      </c>
      <c r="H16" s="344">
        <f>SUM(F16:G16)</f>
        <v>70</v>
      </c>
      <c r="I16" s="344">
        <v>51</v>
      </c>
      <c r="J16" s="344">
        <v>19</v>
      </c>
      <c r="K16" s="344">
        <f>SUM(I16:J16)</f>
        <v>70</v>
      </c>
      <c r="L16" s="344">
        <v>5</v>
      </c>
      <c r="M16" s="344">
        <v>7</v>
      </c>
      <c r="N16" s="344">
        <f>SUM(L16:M16)</f>
        <v>12</v>
      </c>
      <c r="O16" s="345" t="s">
        <v>607</v>
      </c>
    </row>
    <row r="17" spans="1:15" ht="20.100000000000001" customHeight="1">
      <c r="A17" s="333" t="s">
        <v>128</v>
      </c>
      <c r="B17" s="344">
        <v>2</v>
      </c>
      <c r="C17" s="344">
        <v>1</v>
      </c>
      <c r="D17" s="344">
        <v>0</v>
      </c>
      <c r="E17" s="344">
        <f t="shared" si="3"/>
        <v>3</v>
      </c>
      <c r="F17" s="344">
        <v>156</v>
      </c>
      <c r="G17" s="344">
        <v>55</v>
      </c>
      <c r="H17" s="344">
        <f t="shared" ref="H17:H22" si="4">SUM(F17:G17)</f>
        <v>211</v>
      </c>
      <c r="I17" s="344">
        <v>68</v>
      </c>
      <c r="J17" s="344">
        <v>9</v>
      </c>
      <c r="K17" s="344">
        <f t="shared" ref="K17:K22" si="5">SUM(I17:J17)</f>
        <v>77</v>
      </c>
      <c r="L17" s="344">
        <v>41</v>
      </c>
      <c r="M17" s="344">
        <v>10</v>
      </c>
      <c r="N17" s="344">
        <f t="shared" si="2"/>
        <v>51</v>
      </c>
      <c r="O17" s="345" t="s">
        <v>51</v>
      </c>
    </row>
    <row r="18" spans="1:15" ht="20.100000000000001" customHeight="1">
      <c r="A18" s="142" t="s">
        <v>52</v>
      </c>
      <c r="B18" s="344">
        <v>1</v>
      </c>
      <c r="C18" s="344">
        <v>0</v>
      </c>
      <c r="D18" s="344">
        <v>0</v>
      </c>
      <c r="E18" s="344">
        <f t="shared" si="3"/>
        <v>1</v>
      </c>
      <c r="F18" s="344">
        <v>42</v>
      </c>
      <c r="G18" s="344">
        <v>16</v>
      </c>
      <c r="H18" s="344">
        <v>58</v>
      </c>
      <c r="I18" s="344">
        <v>6</v>
      </c>
      <c r="J18" s="344">
        <v>1</v>
      </c>
      <c r="K18" s="344">
        <v>7</v>
      </c>
      <c r="L18" s="344">
        <v>2</v>
      </c>
      <c r="M18" s="344">
        <v>0</v>
      </c>
      <c r="N18" s="344">
        <f t="shared" si="2"/>
        <v>2</v>
      </c>
      <c r="O18" s="346" t="s">
        <v>638</v>
      </c>
    </row>
    <row r="19" spans="1:15" ht="20.100000000000001" customHeight="1">
      <c r="A19" s="333" t="s">
        <v>54</v>
      </c>
      <c r="B19" s="344">
        <v>2</v>
      </c>
      <c r="C19" s="344">
        <v>0</v>
      </c>
      <c r="D19" s="344">
        <v>0</v>
      </c>
      <c r="E19" s="344">
        <f t="shared" si="3"/>
        <v>2</v>
      </c>
      <c r="F19" s="344">
        <v>29</v>
      </c>
      <c r="G19" s="344">
        <v>17</v>
      </c>
      <c r="H19" s="344">
        <f t="shared" si="4"/>
        <v>46</v>
      </c>
      <c r="I19" s="344">
        <v>6</v>
      </c>
      <c r="J19" s="344">
        <v>4</v>
      </c>
      <c r="K19" s="344">
        <f t="shared" si="5"/>
        <v>10</v>
      </c>
      <c r="L19" s="344">
        <v>12</v>
      </c>
      <c r="M19" s="344">
        <v>3</v>
      </c>
      <c r="N19" s="344">
        <f t="shared" si="2"/>
        <v>15</v>
      </c>
      <c r="O19" s="345" t="s">
        <v>55</v>
      </c>
    </row>
    <row r="20" spans="1:15" ht="20.100000000000001" customHeight="1">
      <c r="A20" s="333" t="s">
        <v>56</v>
      </c>
      <c r="B20" s="344" t="s">
        <v>445</v>
      </c>
      <c r="C20" s="344" t="s">
        <v>445</v>
      </c>
      <c r="D20" s="344" t="s">
        <v>445</v>
      </c>
      <c r="E20" s="344" t="s">
        <v>445</v>
      </c>
      <c r="F20" s="344" t="s">
        <v>445</v>
      </c>
      <c r="G20" s="344" t="s">
        <v>445</v>
      </c>
      <c r="H20" s="344" t="s">
        <v>445</v>
      </c>
      <c r="I20" s="344" t="s">
        <v>445</v>
      </c>
      <c r="J20" s="344" t="s">
        <v>445</v>
      </c>
      <c r="K20" s="344" t="s">
        <v>445</v>
      </c>
      <c r="L20" s="344" t="s">
        <v>445</v>
      </c>
      <c r="M20" s="344" t="s">
        <v>445</v>
      </c>
      <c r="N20" s="344" t="s">
        <v>445</v>
      </c>
      <c r="O20" s="345" t="s">
        <v>57</v>
      </c>
    </row>
    <row r="21" spans="1:15" ht="20.100000000000001" customHeight="1">
      <c r="A21" s="333" t="s">
        <v>129</v>
      </c>
      <c r="B21" s="344">
        <v>0</v>
      </c>
      <c r="C21" s="344">
        <v>3</v>
      </c>
      <c r="D21" s="344">
        <v>1</v>
      </c>
      <c r="E21" s="344">
        <f t="shared" si="3"/>
        <v>4</v>
      </c>
      <c r="F21" s="344">
        <v>141</v>
      </c>
      <c r="G21" s="344">
        <v>46</v>
      </c>
      <c r="H21" s="344">
        <f t="shared" si="4"/>
        <v>187</v>
      </c>
      <c r="I21" s="344">
        <v>58</v>
      </c>
      <c r="J21" s="344">
        <v>20</v>
      </c>
      <c r="K21" s="344">
        <f t="shared" si="5"/>
        <v>78</v>
      </c>
      <c r="L21" s="344">
        <v>45</v>
      </c>
      <c r="M21" s="344">
        <v>19</v>
      </c>
      <c r="N21" s="344">
        <v>64</v>
      </c>
      <c r="O21" s="345" t="s">
        <v>637</v>
      </c>
    </row>
    <row r="22" spans="1:15" ht="20.100000000000001" customHeight="1" thickBot="1">
      <c r="A22" s="347" t="s">
        <v>69</v>
      </c>
      <c r="B22" s="348">
        <v>1</v>
      </c>
      <c r="C22" s="348">
        <v>0</v>
      </c>
      <c r="D22" s="344">
        <v>0</v>
      </c>
      <c r="E22" s="344">
        <f t="shared" si="3"/>
        <v>1</v>
      </c>
      <c r="F22" s="348">
        <v>14</v>
      </c>
      <c r="G22" s="348">
        <v>8</v>
      </c>
      <c r="H22" s="344">
        <f t="shared" si="4"/>
        <v>22</v>
      </c>
      <c r="I22" s="348">
        <v>1</v>
      </c>
      <c r="J22" s="348">
        <v>6</v>
      </c>
      <c r="K22" s="344">
        <f t="shared" si="5"/>
        <v>7</v>
      </c>
      <c r="L22" s="348">
        <v>1</v>
      </c>
      <c r="M22" s="348">
        <v>1</v>
      </c>
      <c r="N22" s="348">
        <f t="shared" si="2"/>
        <v>2</v>
      </c>
      <c r="O22" s="349" t="s">
        <v>62</v>
      </c>
    </row>
    <row r="23" spans="1:15" ht="20.100000000000001" customHeight="1" thickTop="1" thickBot="1">
      <c r="A23" s="350" t="s">
        <v>23</v>
      </c>
      <c r="B23" s="351">
        <f>SUM(B8:B22)</f>
        <v>22</v>
      </c>
      <c r="C23" s="351">
        <f t="shared" ref="C23:N23" si="6">SUM(C8:C22)</f>
        <v>39</v>
      </c>
      <c r="D23" s="351">
        <f t="shared" si="6"/>
        <v>5</v>
      </c>
      <c r="E23" s="351">
        <f t="shared" si="6"/>
        <v>66</v>
      </c>
      <c r="F23" s="351">
        <f t="shared" si="6"/>
        <v>1901</v>
      </c>
      <c r="G23" s="351">
        <f t="shared" si="6"/>
        <v>789</v>
      </c>
      <c r="H23" s="351">
        <f t="shared" si="6"/>
        <v>2690</v>
      </c>
      <c r="I23" s="351">
        <f t="shared" si="6"/>
        <v>883</v>
      </c>
      <c r="J23" s="351">
        <f t="shared" si="6"/>
        <v>308</v>
      </c>
      <c r="K23" s="351">
        <f t="shared" si="6"/>
        <v>1191</v>
      </c>
      <c r="L23" s="351">
        <f t="shared" si="6"/>
        <v>439</v>
      </c>
      <c r="M23" s="351">
        <f t="shared" si="6"/>
        <v>169</v>
      </c>
      <c r="N23" s="351">
        <f t="shared" si="6"/>
        <v>608</v>
      </c>
      <c r="O23" s="352" t="s">
        <v>24</v>
      </c>
    </row>
    <row r="24" spans="1:15" ht="27" customHeight="1" thickTop="1">
      <c r="A24" s="881" t="s">
        <v>598</v>
      </c>
      <c r="B24" s="881"/>
      <c r="C24" s="881"/>
      <c r="D24" s="881"/>
      <c r="E24" s="881"/>
      <c r="F24" s="881"/>
      <c r="G24" s="880" t="s">
        <v>744</v>
      </c>
      <c r="H24" s="880"/>
      <c r="I24" s="880"/>
      <c r="J24" s="880"/>
      <c r="K24" s="880"/>
      <c r="L24" s="880"/>
      <c r="M24" s="880"/>
      <c r="N24" s="880"/>
      <c r="O24" s="880"/>
    </row>
    <row r="29" spans="1:15">
      <c r="I29" s="582"/>
    </row>
  </sheetData>
  <mergeCells count="15">
    <mergeCell ref="A1:O1"/>
    <mergeCell ref="A2:O2"/>
    <mergeCell ref="A3:N3"/>
    <mergeCell ref="A4:A6"/>
    <mergeCell ref="B4:E4"/>
    <mergeCell ref="F4:H4"/>
    <mergeCell ref="I4:K4"/>
    <mergeCell ref="L4:N4"/>
    <mergeCell ref="O4:O6"/>
    <mergeCell ref="B5:E5"/>
    <mergeCell ref="G24:O24"/>
    <mergeCell ref="A24:F24"/>
    <mergeCell ref="F5:H5"/>
    <mergeCell ref="I5:K5"/>
    <mergeCell ref="L5:N5"/>
  </mergeCells>
  <printOptions horizontalCentered="1"/>
  <pageMargins left="1" right="1" top="1.5" bottom="1" header="1.5" footer="1"/>
  <pageSetup paperSize="9" scale="8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Y30"/>
  <sheetViews>
    <sheetView rightToLeft="1" view="pageBreakPreview" zoomScale="80" zoomScaleNormal="100" zoomScaleSheetLayoutView="80" workbookViewId="0">
      <selection activeCell="B5" sqref="B5:C5"/>
    </sheetView>
  </sheetViews>
  <sheetFormatPr defaultColWidth="9.109375" defaultRowHeight="13.2"/>
  <cols>
    <col min="1" max="1" width="10.88671875" style="87" customWidth="1"/>
    <col min="2" max="2" width="8.44140625" style="87" customWidth="1"/>
    <col min="3" max="3" width="6.44140625" style="87" customWidth="1"/>
    <col min="4" max="4" width="6" style="87" customWidth="1"/>
    <col min="5" max="5" width="7.33203125" style="87" customWidth="1"/>
    <col min="6" max="6" width="5.6640625" style="87" customWidth="1"/>
    <col min="7" max="7" width="5.5546875" style="87" customWidth="1"/>
    <col min="8" max="8" width="5.33203125" style="87" customWidth="1"/>
    <col min="9" max="10" width="5.5546875" style="87" customWidth="1"/>
    <col min="11" max="11" width="5.6640625" style="87" customWidth="1"/>
    <col min="12" max="12" width="4.44140625" style="87" customWidth="1"/>
    <col min="13" max="13" width="5" style="87" customWidth="1"/>
    <col min="14" max="14" width="5.6640625" style="87" customWidth="1"/>
    <col min="15" max="16" width="5.5546875" style="87" customWidth="1"/>
    <col min="17" max="17" width="4.88671875" style="87" customWidth="1"/>
    <col min="18" max="18" width="5.44140625" style="87" customWidth="1"/>
    <col min="19" max="19" width="5" style="87" customWidth="1"/>
    <col min="20" max="20" width="6.5546875" style="87" customWidth="1"/>
    <col min="21" max="21" width="7" style="87" customWidth="1"/>
    <col min="22" max="22" width="7.33203125" style="87" customWidth="1"/>
    <col min="23" max="23" width="17.109375" style="87" customWidth="1"/>
    <col min="24" max="24" width="11.33203125" style="87" customWidth="1"/>
    <col min="25" max="25" width="8.33203125" style="87" customWidth="1"/>
    <col min="26" max="27" width="5.6640625" style="87" customWidth="1"/>
    <col min="28" max="16384" width="9.109375" style="87"/>
  </cols>
  <sheetData>
    <row r="1" spans="1:25" s="355" customFormat="1" ht="22.5" customHeight="1">
      <c r="A1" s="639" t="s">
        <v>676</v>
      </c>
      <c r="B1" s="639"/>
      <c r="C1" s="639"/>
      <c r="D1" s="639"/>
      <c r="E1" s="639"/>
      <c r="F1" s="639"/>
      <c r="G1" s="639"/>
      <c r="H1" s="639"/>
      <c r="I1" s="639"/>
      <c r="J1" s="639"/>
      <c r="K1" s="639"/>
      <c r="L1" s="639"/>
      <c r="M1" s="639"/>
      <c r="N1" s="639"/>
      <c r="O1" s="639"/>
      <c r="P1" s="639"/>
      <c r="Q1" s="639"/>
      <c r="R1" s="639"/>
      <c r="S1" s="639"/>
      <c r="T1" s="639"/>
      <c r="U1" s="639"/>
      <c r="V1" s="639"/>
      <c r="W1" s="639"/>
      <c r="X1" s="354"/>
      <c r="Y1" s="354"/>
    </row>
    <row r="2" spans="1:25" s="355" customFormat="1" ht="33.75" customHeight="1">
      <c r="A2" s="602" t="s">
        <v>645</v>
      </c>
      <c r="B2" s="602"/>
      <c r="C2" s="602"/>
      <c r="D2" s="602"/>
      <c r="E2" s="602"/>
      <c r="F2" s="602"/>
      <c r="G2" s="602"/>
      <c r="H2" s="602"/>
      <c r="I2" s="602"/>
      <c r="J2" s="602"/>
      <c r="K2" s="602"/>
      <c r="L2" s="602"/>
      <c r="M2" s="602"/>
      <c r="N2" s="602"/>
      <c r="O2" s="602"/>
      <c r="P2" s="602"/>
      <c r="Q2" s="602"/>
      <c r="R2" s="602"/>
      <c r="S2" s="602"/>
      <c r="T2" s="602"/>
      <c r="U2" s="602"/>
      <c r="V2" s="602"/>
      <c r="W2" s="602"/>
      <c r="X2" s="354"/>
      <c r="Y2" s="354"/>
    </row>
    <row r="3" spans="1:25" s="355" customFormat="1" ht="18.75" customHeight="1" thickBot="1">
      <c r="A3" s="168" t="s">
        <v>96</v>
      </c>
      <c r="B3" s="168"/>
      <c r="C3" s="168"/>
      <c r="D3" s="168"/>
      <c r="E3" s="168"/>
      <c r="F3" s="168"/>
      <c r="G3" s="168"/>
      <c r="H3" s="168"/>
      <c r="I3" s="168"/>
      <c r="J3" s="168"/>
      <c r="K3" s="168"/>
      <c r="L3" s="168"/>
      <c r="M3" s="168"/>
      <c r="N3" s="168"/>
      <c r="O3" s="168"/>
      <c r="P3" s="168"/>
      <c r="Q3" s="168"/>
      <c r="R3" s="168"/>
      <c r="S3" s="168"/>
      <c r="T3" s="168"/>
      <c r="U3" s="168"/>
      <c r="V3" s="528"/>
      <c r="W3" s="356" t="s">
        <v>97</v>
      </c>
      <c r="X3" s="357"/>
      <c r="Y3" s="354"/>
    </row>
    <row r="4" spans="1:25" s="358" customFormat="1" ht="18" customHeight="1" thickTop="1">
      <c r="A4" s="655" t="s">
        <v>28</v>
      </c>
      <c r="B4" s="667" t="s">
        <v>29</v>
      </c>
      <c r="C4" s="667"/>
      <c r="D4" s="889" t="s">
        <v>591</v>
      </c>
      <c r="E4" s="889"/>
      <c r="F4" s="889" t="s">
        <v>592</v>
      </c>
      <c r="G4" s="889"/>
      <c r="H4" s="889" t="s">
        <v>586</v>
      </c>
      <c r="I4" s="889"/>
      <c r="J4" s="889" t="s">
        <v>587</v>
      </c>
      <c r="K4" s="889"/>
      <c r="L4" s="889" t="s">
        <v>588</v>
      </c>
      <c r="M4" s="889"/>
      <c r="N4" s="889" t="s">
        <v>589</v>
      </c>
      <c r="O4" s="889"/>
      <c r="P4" s="889" t="s">
        <v>590</v>
      </c>
      <c r="Q4" s="889"/>
      <c r="R4" s="891" t="s">
        <v>453</v>
      </c>
      <c r="S4" s="891"/>
      <c r="T4" s="655" t="s">
        <v>23</v>
      </c>
      <c r="U4" s="655"/>
      <c r="V4" s="655"/>
      <c r="W4" s="632" t="s">
        <v>7</v>
      </c>
    </row>
    <row r="5" spans="1:25" s="358" customFormat="1" ht="18" customHeight="1">
      <c r="A5" s="648"/>
      <c r="B5" s="888" t="s">
        <v>636</v>
      </c>
      <c r="C5" s="888"/>
      <c r="D5" s="890"/>
      <c r="E5" s="890"/>
      <c r="F5" s="890"/>
      <c r="G5" s="890"/>
      <c r="H5" s="890"/>
      <c r="I5" s="890"/>
      <c r="J5" s="890"/>
      <c r="K5" s="890"/>
      <c r="L5" s="890"/>
      <c r="M5" s="890"/>
      <c r="N5" s="890"/>
      <c r="O5" s="890"/>
      <c r="P5" s="890"/>
      <c r="Q5" s="890"/>
      <c r="R5" s="886" t="s">
        <v>313</v>
      </c>
      <c r="S5" s="886"/>
      <c r="T5" s="885" t="s">
        <v>24</v>
      </c>
      <c r="U5" s="686"/>
      <c r="V5" s="686"/>
      <c r="W5" s="674"/>
    </row>
    <row r="6" spans="1:25" ht="18" customHeight="1">
      <c r="A6" s="648"/>
      <c r="B6" s="340" t="s">
        <v>11</v>
      </c>
      <c r="C6" s="340" t="s">
        <v>12</v>
      </c>
      <c r="D6" s="340" t="s">
        <v>11</v>
      </c>
      <c r="E6" s="340" t="s">
        <v>12</v>
      </c>
      <c r="F6" s="340" t="s">
        <v>11</v>
      </c>
      <c r="G6" s="340" t="s">
        <v>12</v>
      </c>
      <c r="H6" s="340" t="s">
        <v>11</v>
      </c>
      <c r="I6" s="340" t="s">
        <v>12</v>
      </c>
      <c r="J6" s="340" t="s">
        <v>11</v>
      </c>
      <c r="K6" s="340" t="s">
        <v>12</v>
      </c>
      <c r="L6" s="340" t="s">
        <v>11</v>
      </c>
      <c r="M6" s="340" t="s">
        <v>12</v>
      </c>
      <c r="N6" s="340" t="s">
        <v>11</v>
      </c>
      <c r="O6" s="340" t="s">
        <v>12</v>
      </c>
      <c r="P6" s="340" t="s">
        <v>11</v>
      </c>
      <c r="Q6" s="340" t="s">
        <v>12</v>
      </c>
      <c r="R6" s="340" t="s">
        <v>11</v>
      </c>
      <c r="S6" s="340" t="s">
        <v>12</v>
      </c>
      <c r="T6" s="335" t="s">
        <v>11</v>
      </c>
      <c r="U6" s="335" t="s">
        <v>12</v>
      </c>
      <c r="V6" s="335" t="s">
        <v>13</v>
      </c>
      <c r="W6" s="674"/>
    </row>
    <row r="7" spans="1:25" ht="18" customHeight="1" thickBot="1">
      <c r="A7" s="648"/>
      <c r="B7" s="156" t="s">
        <v>16</v>
      </c>
      <c r="C7" s="156" t="s">
        <v>17</v>
      </c>
      <c r="D7" s="156" t="s">
        <v>16</v>
      </c>
      <c r="E7" s="156" t="s">
        <v>17</v>
      </c>
      <c r="F7" s="156" t="s">
        <v>16</v>
      </c>
      <c r="G7" s="156" t="s">
        <v>17</v>
      </c>
      <c r="H7" s="156" t="s">
        <v>16</v>
      </c>
      <c r="I7" s="156" t="s">
        <v>17</v>
      </c>
      <c r="J7" s="156" t="s">
        <v>16</v>
      </c>
      <c r="K7" s="156" t="s">
        <v>17</v>
      </c>
      <c r="L7" s="156" t="s">
        <v>16</v>
      </c>
      <c r="M7" s="156" t="s">
        <v>17</v>
      </c>
      <c r="N7" s="156" t="s">
        <v>16</v>
      </c>
      <c r="O7" s="156" t="s">
        <v>17</v>
      </c>
      <c r="P7" s="156" t="s">
        <v>16</v>
      </c>
      <c r="Q7" s="156" t="s">
        <v>17</v>
      </c>
      <c r="R7" s="156" t="s">
        <v>16</v>
      </c>
      <c r="S7" s="156" t="s">
        <v>17</v>
      </c>
      <c r="T7" s="308" t="s">
        <v>16</v>
      </c>
      <c r="U7" s="308" t="s">
        <v>17</v>
      </c>
      <c r="V7" s="308" t="s">
        <v>18</v>
      </c>
      <c r="W7" s="887"/>
    </row>
    <row r="8" spans="1:25" ht="22.5" customHeight="1" thickTop="1">
      <c r="A8" s="359" t="s">
        <v>125</v>
      </c>
      <c r="B8" s="360">
        <v>4</v>
      </c>
      <c r="C8" s="360">
        <v>4</v>
      </c>
      <c r="D8" s="360">
        <v>37</v>
      </c>
      <c r="E8" s="360">
        <v>21</v>
      </c>
      <c r="F8" s="360">
        <v>7</v>
      </c>
      <c r="G8" s="360">
        <v>7</v>
      </c>
      <c r="H8" s="360">
        <v>12</v>
      </c>
      <c r="I8" s="360">
        <v>38</v>
      </c>
      <c r="J8" s="360">
        <v>0</v>
      </c>
      <c r="K8" s="360">
        <v>0</v>
      </c>
      <c r="L8" s="360">
        <v>0</v>
      </c>
      <c r="M8" s="360">
        <v>0</v>
      </c>
      <c r="N8" s="360">
        <v>0</v>
      </c>
      <c r="O8" s="360">
        <v>0</v>
      </c>
      <c r="P8" s="360">
        <v>0</v>
      </c>
      <c r="Q8" s="360">
        <v>0</v>
      </c>
      <c r="R8" s="360">
        <v>0</v>
      </c>
      <c r="S8" s="360">
        <v>0</v>
      </c>
      <c r="T8" s="360">
        <f>R8+P8+N8+L8+J8+H8+F8+D8+B8</f>
        <v>60</v>
      </c>
      <c r="U8" s="360">
        <f>S8+Q8+O8+M8+K8+I8+G8+E8+C8</f>
        <v>70</v>
      </c>
      <c r="V8" s="360">
        <f>U8+T8</f>
        <v>130</v>
      </c>
      <c r="W8" s="361" t="s">
        <v>36</v>
      </c>
    </row>
    <row r="9" spans="1:25" ht="22.5" customHeight="1">
      <c r="A9" s="362" t="s">
        <v>39</v>
      </c>
      <c r="B9" s="323">
        <v>37</v>
      </c>
      <c r="C9" s="323">
        <v>15</v>
      </c>
      <c r="D9" s="323">
        <v>66</v>
      </c>
      <c r="E9" s="323">
        <v>20</v>
      </c>
      <c r="F9" s="323">
        <v>22</v>
      </c>
      <c r="G9" s="323">
        <v>7</v>
      </c>
      <c r="H9" s="323">
        <v>11</v>
      </c>
      <c r="I9" s="323">
        <v>2</v>
      </c>
      <c r="J9" s="323">
        <v>0</v>
      </c>
      <c r="K9" s="323">
        <v>0</v>
      </c>
      <c r="L9" s="323">
        <v>0</v>
      </c>
      <c r="M9" s="323">
        <v>0</v>
      </c>
      <c r="N9" s="323">
        <v>0</v>
      </c>
      <c r="O9" s="323">
        <v>0</v>
      </c>
      <c r="P9" s="323">
        <v>0</v>
      </c>
      <c r="Q9" s="323">
        <v>0</v>
      </c>
      <c r="R9" s="323">
        <v>0</v>
      </c>
      <c r="S9" s="323">
        <v>0</v>
      </c>
      <c r="T9" s="323">
        <f t="shared" ref="T9:U23" si="0">R9+P9+N9+L9+J9+H9+F9+D9+B9</f>
        <v>136</v>
      </c>
      <c r="U9" s="323">
        <f t="shared" si="0"/>
        <v>44</v>
      </c>
      <c r="V9" s="323">
        <f t="shared" ref="V9:V23" si="1">U9+T9</f>
        <v>180</v>
      </c>
      <c r="W9" s="363" t="s">
        <v>40</v>
      </c>
    </row>
    <row r="10" spans="1:25" ht="22.5" customHeight="1">
      <c r="A10" s="362" t="s">
        <v>126</v>
      </c>
      <c r="B10" s="323">
        <v>14</v>
      </c>
      <c r="C10" s="323">
        <v>7</v>
      </c>
      <c r="D10" s="323">
        <v>9</v>
      </c>
      <c r="E10" s="323">
        <v>4</v>
      </c>
      <c r="F10" s="323">
        <v>2</v>
      </c>
      <c r="G10" s="323">
        <v>1</v>
      </c>
      <c r="H10" s="323">
        <v>1</v>
      </c>
      <c r="I10" s="323">
        <v>0</v>
      </c>
      <c r="J10" s="323">
        <v>0</v>
      </c>
      <c r="K10" s="323">
        <v>0</v>
      </c>
      <c r="L10" s="323">
        <v>0</v>
      </c>
      <c r="M10" s="323">
        <v>0</v>
      </c>
      <c r="N10" s="323">
        <v>0</v>
      </c>
      <c r="O10" s="323">
        <v>0</v>
      </c>
      <c r="P10" s="323">
        <v>0</v>
      </c>
      <c r="Q10" s="323">
        <v>0</v>
      </c>
      <c r="R10" s="323">
        <v>0</v>
      </c>
      <c r="S10" s="323">
        <v>0</v>
      </c>
      <c r="T10" s="323">
        <f>R10+P10+N10+L10+J10+H10+F10+D10+B10</f>
        <v>26</v>
      </c>
      <c r="U10" s="323">
        <f t="shared" si="0"/>
        <v>12</v>
      </c>
      <c r="V10" s="323">
        <f t="shared" si="1"/>
        <v>38</v>
      </c>
      <c r="W10" s="363" t="s">
        <v>646</v>
      </c>
    </row>
    <row r="11" spans="1:25" ht="22.5" customHeight="1">
      <c r="A11" s="362" t="s">
        <v>127</v>
      </c>
      <c r="B11" s="323">
        <v>3</v>
      </c>
      <c r="C11" s="323">
        <v>0</v>
      </c>
      <c r="D11" s="323">
        <v>25</v>
      </c>
      <c r="E11" s="323">
        <v>5</v>
      </c>
      <c r="F11" s="323">
        <v>7</v>
      </c>
      <c r="G11" s="323">
        <v>6</v>
      </c>
      <c r="H11" s="323">
        <v>7</v>
      </c>
      <c r="I11" s="323">
        <v>6</v>
      </c>
      <c r="J11" s="323">
        <v>0</v>
      </c>
      <c r="K11" s="323">
        <v>0</v>
      </c>
      <c r="L11" s="323">
        <v>0</v>
      </c>
      <c r="M11" s="323">
        <v>0</v>
      </c>
      <c r="N11" s="323">
        <v>0</v>
      </c>
      <c r="O11" s="323">
        <v>0</v>
      </c>
      <c r="P11" s="323">
        <v>0</v>
      </c>
      <c r="Q11" s="323">
        <v>0</v>
      </c>
      <c r="R11" s="323">
        <v>0</v>
      </c>
      <c r="S11" s="323">
        <v>0</v>
      </c>
      <c r="T11" s="323">
        <f t="shared" si="0"/>
        <v>42</v>
      </c>
      <c r="U11" s="323">
        <f t="shared" si="0"/>
        <v>17</v>
      </c>
      <c r="V11" s="323">
        <f t="shared" si="1"/>
        <v>59</v>
      </c>
      <c r="W11" s="363" t="s">
        <v>45</v>
      </c>
    </row>
    <row r="12" spans="1:25" ht="22.5" customHeight="1">
      <c r="A12" s="362" t="s">
        <v>19</v>
      </c>
      <c r="B12" s="323">
        <v>197</v>
      </c>
      <c r="C12" s="323">
        <v>69</v>
      </c>
      <c r="D12" s="323">
        <v>403</v>
      </c>
      <c r="E12" s="323">
        <v>132</v>
      </c>
      <c r="F12" s="323">
        <v>247</v>
      </c>
      <c r="G12" s="323">
        <v>100</v>
      </c>
      <c r="H12" s="323">
        <v>82</v>
      </c>
      <c r="I12" s="323">
        <v>55</v>
      </c>
      <c r="J12" s="323">
        <v>3</v>
      </c>
      <c r="K12" s="323">
        <v>5</v>
      </c>
      <c r="L12" s="323">
        <v>15</v>
      </c>
      <c r="M12" s="323">
        <v>11</v>
      </c>
      <c r="N12" s="323">
        <v>35</v>
      </c>
      <c r="O12" s="323">
        <v>3</v>
      </c>
      <c r="P12" s="323">
        <v>1</v>
      </c>
      <c r="Q12" s="323">
        <v>0</v>
      </c>
      <c r="R12" s="323">
        <v>0</v>
      </c>
      <c r="S12" s="323">
        <v>0</v>
      </c>
      <c r="T12" s="323">
        <f t="shared" si="0"/>
        <v>983</v>
      </c>
      <c r="U12" s="323">
        <f t="shared" si="0"/>
        <v>375</v>
      </c>
      <c r="V12" s="323">
        <f t="shared" si="1"/>
        <v>1358</v>
      </c>
      <c r="W12" s="363" t="s">
        <v>20</v>
      </c>
    </row>
    <row r="13" spans="1:25" ht="22.5" customHeight="1">
      <c r="A13" s="362" t="s">
        <v>46</v>
      </c>
      <c r="B13" s="323">
        <v>0</v>
      </c>
      <c r="C13" s="323">
        <v>0</v>
      </c>
      <c r="D13" s="323">
        <v>9</v>
      </c>
      <c r="E13" s="323">
        <v>7</v>
      </c>
      <c r="F13" s="323">
        <v>10</v>
      </c>
      <c r="G13" s="323">
        <v>4</v>
      </c>
      <c r="H13" s="323">
        <v>7</v>
      </c>
      <c r="I13" s="323">
        <v>3</v>
      </c>
      <c r="J13" s="323">
        <v>0</v>
      </c>
      <c r="K13" s="323">
        <v>0</v>
      </c>
      <c r="L13" s="323">
        <v>0</v>
      </c>
      <c r="M13" s="323">
        <v>0</v>
      </c>
      <c r="N13" s="323">
        <v>0</v>
      </c>
      <c r="O13" s="323">
        <v>0</v>
      </c>
      <c r="P13" s="323">
        <v>0</v>
      </c>
      <c r="Q13" s="323">
        <v>0</v>
      </c>
      <c r="R13" s="323">
        <v>0</v>
      </c>
      <c r="S13" s="323">
        <v>0</v>
      </c>
      <c r="T13" s="323">
        <f t="shared" si="0"/>
        <v>26</v>
      </c>
      <c r="U13" s="323">
        <f t="shared" si="0"/>
        <v>14</v>
      </c>
      <c r="V13" s="323">
        <f t="shared" si="1"/>
        <v>40</v>
      </c>
      <c r="W13" s="363" t="s">
        <v>47</v>
      </c>
    </row>
    <row r="14" spans="1:25" ht="22.5" customHeight="1">
      <c r="A14" s="362" t="s">
        <v>21</v>
      </c>
      <c r="B14" s="323">
        <v>48</v>
      </c>
      <c r="C14" s="323">
        <v>2</v>
      </c>
      <c r="D14" s="323">
        <v>107</v>
      </c>
      <c r="E14" s="323">
        <v>71</v>
      </c>
      <c r="F14" s="323">
        <v>17</v>
      </c>
      <c r="G14" s="323">
        <v>16</v>
      </c>
      <c r="H14" s="323">
        <v>20</v>
      </c>
      <c r="I14" s="323">
        <v>10</v>
      </c>
      <c r="J14" s="323">
        <v>0</v>
      </c>
      <c r="K14" s="323">
        <v>0</v>
      </c>
      <c r="L14" s="323">
        <v>0</v>
      </c>
      <c r="M14" s="323">
        <v>0</v>
      </c>
      <c r="N14" s="323">
        <v>0</v>
      </c>
      <c r="O14" s="323">
        <v>0</v>
      </c>
      <c r="P14" s="323">
        <v>0</v>
      </c>
      <c r="Q14" s="323">
        <v>0</v>
      </c>
      <c r="R14" s="323">
        <v>0</v>
      </c>
      <c r="S14" s="323">
        <v>0</v>
      </c>
      <c r="T14" s="323">
        <f t="shared" si="0"/>
        <v>192</v>
      </c>
      <c r="U14" s="323">
        <f t="shared" si="0"/>
        <v>99</v>
      </c>
      <c r="V14" s="323">
        <f t="shared" si="1"/>
        <v>291</v>
      </c>
      <c r="W14" s="363" t="s">
        <v>49</v>
      </c>
    </row>
    <row r="15" spans="1:25" ht="22.5" customHeight="1">
      <c r="A15" s="362" t="s">
        <v>58</v>
      </c>
      <c r="B15" s="323" t="s">
        <v>445</v>
      </c>
      <c r="C15" s="323" t="s">
        <v>445</v>
      </c>
      <c r="D15" s="323" t="s">
        <v>445</v>
      </c>
      <c r="E15" s="323" t="s">
        <v>445</v>
      </c>
      <c r="F15" s="323" t="s">
        <v>445</v>
      </c>
      <c r="G15" s="323" t="s">
        <v>445</v>
      </c>
      <c r="H15" s="323" t="s">
        <v>445</v>
      </c>
      <c r="I15" s="323" t="s">
        <v>445</v>
      </c>
      <c r="J15" s="323" t="s">
        <v>445</v>
      </c>
      <c r="K15" s="323" t="s">
        <v>445</v>
      </c>
      <c r="L15" s="323" t="s">
        <v>445</v>
      </c>
      <c r="M15" s="323" t="s">
        <v>445</v>
      </c>
      <c r="N15" s="323" t="s">
        <v>445</v>
      </c>
      <c r="O15" s="323" t="s">
        <v>445</v>
      </c>
      <c r="P15" s="323" t="s">
        <v>445</v>
      </c>
      <c r="Q15" s="323" t="s">
        <v>445</v>
      </c>
      <c r="R15" s="323" t="s">
        <v>445</v>
      </c>
      <c r="S15" s="323" t="s">
        <v>445</v>
      </c>
      <c r="T15" s="323" t="s">
        <v>445</v>
      </c>
      <c r="U15" s="323" t="s">
        <v>445</v>
      </c>
      <c r="V15" s="323" t="s">
        <v>445</v>
      </c>
      <c r="W15" s="363" t="s">
        <v>59</v>
      </c>
    </row>
    <row r="16" spans="1:25" ht="22.5" customHeight="1">
      <c r="A16" s="362" t="s">
        <v>37</v>
      </c>
      <c r="B16" s="323">
        <v>7</v>
      </c>
      <c r="C16" s="323">
        <v>2</v>
      </c>
      <c r="D16" s="323">
        <v>18</v>
      </c>
      <c r="E16" s="323">
        <v>7</v>
      </c>
      <c r="F16" s="323">
        <v>20</v>
      </c>
      <c r="G16" s="323">
        <v>7</v>
      </c>
      <c r="H16" s="323">
        <v>6</v>
      </c>
      <c r="I16" s="323">
        <v>3</v>
      </c>
      <c r="J16" s="323">
        <v>0</v>
      </c>
      <c r="K16" s="323">
        <v>0</v>
      </c>
      <c r="L16" s="323">
        <v>0</v>
      </c>
      <c r="M16" s="323">
        <v>0</v>
      </c>
      <c r="N16" s="323">
        <v>0</v>
      </c>
      <c r="O16" s="323">
        <v>0</v>
      </c>
      <c r="P16" s="323">
        <v>0</v>
      </c>
      <c r="Q16" s="323">
        <v>0</v>
      </c>
      <c r="R16" s="323">
        <v>0</v>
      </c>
      <c r="S16" s="323">
        <v>0</v>
      </c>
      <c r="T16" s="323">
        <f t="shared" si="0"/>
        <v>51</v>
      </c>
      <c r="U16" s="323">
        <f t="shared" si="0"/>
        <v>19</v>
      </c>
      <c r="V16" s="323">
        <f t="shared" si="1"/>
        <v>70</v>
      </c>
      <c r="W16" s="363" t="s">
        <v>607</v>
      </c>
    </row>
    <row r="17" spans="1:23" ht="22.5" customHeight="1">
      <c r="A17" s="362" t="s">
        <v>128</v>
      </c>
      <c r="B17" s="323">
        <v>31</v>
      </c>
      <c r="C17" s="323">
        <v>10</v>
      </c>
      <c r="D17" s="323">
        <v>87</v>
      </c>
      <c r="E17" s="323">
        <v>10</v>
      </c>
      <c r="F17" s="323">
        <v>28</v>
      </c>
      <c r="G17" s="323">
        <v>30</v>
      </c>
      <c r="H17" s="323">
        <v>10</v>
      </c>
      <c r="I17" s="323">
        <v>5</v>
      </c>
      <c r="J17" s="323">
        <v>0</v>
      </c>
      <c r="K17" s="323">
        <v>0</v>
      </c>
      <c r="L17" s="323">
        <v>0</v>
      </c>
      <c r="M17" s="323">
        <v>0</v>
      </c>
      <c r="N17" s="323">
        <v>0</v>
      </c>
      <c r="O17" s="323">
        <v>0</v>
      </c>
      <c r="P17" s="323">
        <v>0</v>
      </c>
      <c r="Q17" s="323">
        <v>0</v>
      </c>
      <c r="R17" s="323">
        <v>0</v>
      </c>
      <c r="S17" s="323">
        <v>0</v>
      </c>
      <c r="T17" s="323">
        <f t="shared" si="0"/>
        <v>156</v>
      </c>
      <c r="U17" s="323">
        <f t="shared" si="0"/>
        <v>55</v>
      </c>
      <c r="V17" s="323">
        <f t="shared" si="1"/>
        <v>211</v>
      </c>
      <c r="W17" s="363" t="s">
        <v>51</v>
      </c>
    </row>
    <row r="18" spans="1:23" ht="22.5" customHeight="1">
      <c r="A18" s="362" t="s">
        <v>52</v>
      </c>
      <c r="B18" s="323">
        <v>0</v>
      </c>
      <c r="C18" s="323">
        <v>0</v>
      </c>
      <c r="D18" s="323">
        <v>25</v>
      </c>
      <c r="E18" s="323">
        <v>6</v>
      </c>
      <c r="F18" s="323">
        <v>10</v>
      </c>
      <c r="G18" s="323">
        <v>5</v>
      </c>
      <c r="H18" s="323">
        <v>7</v>
      </c>
      <c r="I18" s="323">
        <v>5</v>
      </c>
      <c r="J18" s="323">
        <v>0</v>
      </c>
      <c r="K18" s="323">
        <v>0</v>
      </c>
      <c r="L18" s="323">
        <v>0</v>
      </c>
      <c r="M18" s="323">
        <v>0</v>
      </c>
      <c r="N18" s="323">
        <v>0</v>
      </c>
      <c r="O18" s="323">
        <v>0</v>
      </c>
      <c r="P18" s="323">
        <v>0</v>
      </c>
      <c r="Q18" s="323">
        <v>0</v>
      </c>
      <c r="R18" s="323">
        <v>0</v>
      </c>
      <c r="S18" s="323">
        <v>0</v>
      </c>
      <c r="T18" s="323">
        <f t="shared" si="0"/>
        <v>42</v>
      </c>
      <c r="U18" s="323">
        <f t="shared" si="0"/>
        <v>16</v>
      </c>
      <c r="V18" s="323">
        <f t="shared" si="1"/>
        <v>58</v>
      </c>
      <c r="W18" s="363" t="s">
        <v>638</v>
      </c>
    </row>
    <row r="19" spans="1:23" ht="22.5" customHeight="1">
      <c r="A19" s="362" t="s">
        <v>54</v>
      </c>
      <c r="B19" s="323">
        <v>0</v>
      </c>
      <c r="C19" s="323">
        <v>0</v>
      </c>
      <c r="D19" s="323">
        <v>7</v>
      </c>
      <c r="E19" s="323">
        <v>11</v>
      </c>
      <c r="F19" s="323">
        <v>20</v>
      </c>
      <c r="G19" s="323">
        <v>3</v>
      </c>
      <c r="H19" s="323">
        <v>2</v>
      </c>
      <c r="I19" s="323">
        <v>0</v>
      </c>
      <c r="J19" s="323">
        <v>3</v>
      </c>
      <c r="K19" s="323">
        <v>0</v>
      </c>
      <c r="L19" s="323">
        <v>0</v>
      </c>
      <c r="M19" s="323">
        <v>0</v>
      </c>
      <c r="N19" s="323">
        <v>0</v>
      </c>
      <c r="O19" s="323">
        <v>0</v>
      </c>
      <c r="P19" s="323">
        <v>0</v>
      </c>
      <c r="Q19" s="323">
        <v>0</v>
      </c>
      <c r="R19" s="323">
        <v>0</v>
      </c>
      <c r="S19" s="323">
        <v>0</v>
      </c>
      <c r="T19" s="323">
        <f t="shared" si="0"/>
        <v>32</v>
      </c>
      <c r="U19" s="323">
        <f t="shared" si="0"/>
        <v>14</v>
      </c>
      <c r="V19" s="323">
        <f t="shared" si="1"/>
        <v>46</v>
      </c>
      <c r="W19" s="363" t="s">
        <v>55</v>
      </c>
    </row>
    <row r="20" spans="1:23" ht="22.5" customHeight="1">
      <c r="A20" s="362" t="s">
        <v>56</v>
      </c>
      <c r="B20" s="323" t="s">
        <v>445</v>
      </c>
      <c r="C20" s="323" t="s">
        <v>445</v>
      </c>
      <c r="D20" s="323" t="s">
        <v>445</v>
      </c>
      <c r="E20" s="323" t="s">
        <v>445</v>
      </c>
      <c r="F20" s="323" t="s">
        <v>445</v>
      </c>
      <c r="G20" s="323" t="s">
        <v>445</v>
      </c>
      <c r="H20" s="323" t="s">
        <v>445</v>
      </c>
      <c r="I20" s="323" t="s">
        <v>445</v>
      </c>
      <c r="J20" s="323" t="s">
        <v>445</v>
      </c>
      <c r="K20" s="323" t="s">
        <v>445</v>
      </c>
      <c r="L20" s="323" t="s">
        <v>445</v>
      </c>
      <c r="M20" s="323" t="s">
        <v>445</v>
      </c>
      <c r="N20" s="323" t="s">
        <v>445</v>
      </c>
      <c r="O20" s="323" t="s">
        <v>445</v>
      </c>
      <c r="P20" s="323" t="s">
        <v>445</v>
      </c>
      <c r="Q20" s="323" t="s">
        <v>445</v>
      </c>
      <c r="R20" s="323" t="s">
        <v>445</v>
      </c>
      <c r="S20" s="323" t="s">
        <v>445</v>
      </c>
      <c r="T20" s="323" t="s">
        <v>445</v>
      </c>
      <c r="U20" s="323" t="s">
        <v>445</v>
      </c>
      <c r="V20" s="323" t="s">
        <v>445</v>
      </c>
      <c r="W20" s="363" t="s">
        <v>57</v>
      </c>
    </row>
    <row r="21" spans="1:23" ht="22.5" customHeight="1">
      <c r="A21" s="362" t="s">
        <v>129</v>
      </c>
      <c r="B21" s="323">
        <v>35</v>
      </c>
      <c r="C21" s="323">
        <v>14</v>
      </c>
      <c r="D21" s="323">
        <v>103</v>
      </c>
      <c r="E21" s="323">
        <v>31</v>
      </c>
      <c r="F21" s="323">
        <v>3</v>
      </c>
      <c r="G21" s="323">
        <v>1</v>
      </c>
      <c r="H21" s="323">
        <v>0</v>
      </c>
      <c r="I21" s="323">
        <v>0</v>
      </c>
      <c r="J21" s="323">
        <v>0</v>
      </c>
      <c r="K21" s="323">
        <v>0</v>
      </c>
      <c r="L21" s="323">
        <v>0</v>
      </c>
      <c r="M21" s="323">
        <v>0</v>
      </c>
      <c r="N21" s="323">
        <v>0</v>
      </c>
      <c r="O21" s="323">
        <v>0</v>
      </c>
      <c r="P21" s="323">
        <v>0</v>
      </c>
      <c r="Q21" s="323">
        <v>0</v>
      </c>
      <c r="R21" s="323">
        <v>0</v>
      </c>
      <c r="S21" s="323">
        <v>0</v>
      </c>
      <c r="T21" s="323">
        <f t="shared" si="0"/>
        <v>141</v>
      </c>
      <c r="U21" s="323">
        <f t="shared" si="0"/>
        <v>46</v>
      </c>
      <c r="V21" s="323">
        <f t="shared" si="1"/>
        <v>187</v>
      </c>
      <c r="W21" s="363" t="s">
        <v>637</v>
      </c>
    </row>
    <row r="22" spans="1:23" ht="22.5" customHeight="1" thickBot="1">
      <c r="A22" s="364" t="s">
        <v>69</v>
      </c>
      <c r="B22" s="365">
        <v>0</v>
      </c>
      <c r="C22" s="365">
        <v>0</v>
      </c>
      <c r="D22" s="365">
        <v>1</v>
      </c>
      <c r="E22" s="365">
        <v>3</v>
      </c>
      <c r="F22" s="365">
        <v>10</v>
      </c>
      <c r="G22" s="365">
        <v>3</v>
      </c>
      <c r="H22" s="365">
        <v>3</v>
      </c>
      <c r="I22" s="365">
        <v>2</v>
      </c>
      <c r="J22" s="365">
        <v>0</v>
      </c>
      <c r="K22" s="365">
        <v>0</v>
      </c>
      <c r="L22" s="365">
        <v>0</v>
      </c>
      <c r="M22" s="365">
        <v>0</v>
      </c>
      <c r="N22" s="365">
        <v>0</v>
      </c>
      <c r="O22" s="365">
        <v>0</v>
      </c>
      <c r="P22" s="365">
        <v>0</v>
      </c>
      <c r="Q22" s="365">
        <v>0</v>
      </c>
      <c r="R22" s="365">
        <v>0</v>
      </c>
      <c r="S22" s="365">
        <v>0</v>
      </c>
      <c r="T22" s="365">
        <f t="shared" si="0"/>
        <v>14</v>
      </c>
      <c r="U22" s="365">
        <f t="shared" si="0"/>
        <v>8</v>
      </c>
      <c r="V22" s="365">
        <f t="shared" si="1"/>
        <v>22</v>
      </c>
      <c r="W22" s="366" t="s">
        <v>62</v>
      </c>
    </row>
    <row r="23" spans="1:23" ht="22.5" customHeight="1" thickTop="1" thickBot="1">
      <c r="A23" s="350" t="s">
        <v>23</v>
      </c>
      <c r="B23" s="367">
        <f>SUM(B8:B22)</f>
        <v>376</v>
      </c>
      <c r="C23" s="367">
        <f t="shared" ref="C23:S23" si="2">SUM(C8:C22)</f>
        <v>123</v>
      </c>
      <c r="D23" s="367">
        <f>SUM(D8:D22)</f>
        <v>897</v>
      </c>
      <c r="E23" s="367">
        <f>SUM(E8:E22)</f>
        <v>328</v>
      </c>
      <c r="F23" s="367">
        <f t="shared" si="2"/>
        <v>403</v>
      </c>
      <c r="G23" s="367">
        <f t="shared" si="2"/>
        <v>190</v>
      </c>
      <c r="H23" s="367">
        <f t="shared" si="2"/>
        <v>168</v>
      </c>
      <c r="I23" s="367">
        <f t="shared" si="2"/>
        <v>129</v>
      </c>
      <c r="J23" s="367">
        <f t="shared" si="2"/>
        <v>6</v>
      </c>
      <c r="K23" s="367">
        <f t="shared" si="2"/>
        <v>5</v>
      </c>
      <c r="L23" s="367">
        <f t="shared" si="2"/>
        <v>15</v>
      </c>
      <c r="M23" s="367">
        <f t="shared" si="2"/>
        <v>11</v>
      </c>
      <c r="N23" s="367">
        <f t="shared" si="2"/>
        <v>35</v>
      </c>
      <c r="O23" s="367">
        <f t="shared" si="2"/>
        <v>3</v>
      </c>
      <c r="P23" s="367">
        <f t="shared" si="2"/>
        <v>1</v>
      </c>
      <c r="Q23" s="367">
        <f t="shared" si="2"/>
        <v>0</v>
      </c>
      <c r="R23" s="367">
        <f t="shared" si="2"/>
        <v>0</v>
      </c>
      <c r="S23" s="367">
        <f t="shared" si="2"/>
        <v>0</v>
      </c>
      <c r="T23" s="367">
        <f t="shared" si="0"/>
        <v>1901</v>
      </c>
      <c r="U23" s="367">
        <f t="shared" si="0"/>
        <v>789</v>
      </c>
      <c r="V23" s="367">
        <f t="shared" si="1"/>
        <v>2690</v>
      </c>
      <c r="W23" s="368" t="s">
        <v>24</v>
      </c>
    </row>
    <row r="24" spans="1:23" ht="20.100000000000001" customHeight="1" thickTop="1"/>
    <row r="25" spans="1:23" ht="20.100000000000001" customHeight="1"/>
    <row r="26" spans="1:23" ht="20.100000000000001" customHeight="1"/>
    <row r="27" spans="1:23" ht="20.100000000000001" customHeight="1"/>
    <row r="28" spans="1:23" ht="20.100000000000001" customHeight="1"/>
    <row r="29" spans="1:23" ht="20.100000000000001" customHeight="1"/>
    <row r="30" spans="1:23" ht="20.100000000000001" customHeight="1"/>
  </sheetData>
  <mergeCells count="17">
    <mergeCell ref="A1:W1"/>
    <mergeCell ref="A2:W2"/>
    <mergeCell ref="A4:A7"/>
    <mergeCell ref="B4:C4"/>
    <mergeCell ref="D4:E5"/>
    <mergeCell ref="F4:G5"/>
    <mergeCell ref="H4:I5"/>
    <mergeCell ref="J4:K5"/>
    <mergeCell ref="L4:M5"/>
    <mergeCell ref="N4:O5"/>
    <mergeCell ref="P4:Q5"/>
    <mergeCell ref="R4:S4"/>
    <mergeCell ref="R5:S5"/>
    <mergeCell ref="T4:V4"/>
    <mergeCell ref="W4:W7"/>
    <mergeCell ref="B5:C5"/>
    <mergeCell ref="T5:V5"/>
  </mergeCells>
  <printOptions horizontalCentered="1"/>
  <pageMargins left="1" right="1" top="1.5" bottom="1" header="1.5" footer="1"/>
  <pageSetup paperSize="9" scale="8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D28"/>
  <sheetViews>
    <sheetView rightToLeft="1" view="pageBreakPreview" zoomScale="80" zoomScaleNormal="100" zoomScaleSheetLayoutView="80" workbookViewId="0">
      <selection sqref="A1:W1"/>
    </sheetView>
  </sheetViews>
  <sheetFormatPr defaultColWidth="9.109375" defaultRowHeight="13.2"/>
  <cols>
    <col min="1" max="1" width="25.33203125" style="353" customWidth="1"/>
    <col min="2" max="2" width="6.6640625" style="353" customWidth="1"/>
    <col min="3" max="3" width="7.6640625" style="353" customWidth="1"/>
    <col min="4" max="4" width="5.6640625" style="353" customWidth="1"/>
    <col min="5" max="5" width="5.5546875" style="353" customWidth="1"/>
    <col min="6" max="6" width="6.44140625" style="353" customWidth="1"/>
    <col min="7" max="7" width="7.109375" style="353" customWidth="1"/>
    <col min="8" max="9" width="5.6640625" style="353" customWidth="1"/>
    <col min="10" max="10" width="6.109375" style="353" customWidth="1"/>
    <col min="11" max="11" width="5.6640625" style="353" customWidth="1"/>
    <col min="12" max="12" width="6.5546875" style="353" customWidth="1"/>
    <col min="13" max="13" width="5.88671875" style="353" customWidth="1"/>
    <col min="14" max="14" width="5.33203125" style="383" customWidth="1"/>
    <col min="15" max="15" width="5.5546875" style="383" customWidth="1"/>
    <col min="16" max="16" width="5.44140625" style="383" customWidth="1"/>
    <col min="17" max="17" width="4.6640625" style="383" customWidth="1"/>
    <col min="18" max="18" width="4" style="383" customWidth="1"/>
    <col min="19" max="19" width="5.5546875" style="383" customWidth="1"/>
    <col min="20" max="20" width="7.5546875" style="383" customWidth="1"/>
    <col min="21" max="21" width="6.44140625" style="383" customWidth="1"/>
    <col min="22" max="22" width="7.44140625" style="383" customWidth="1"/>
    <col min="23" max="23" width="26.6640625" style="353" customWidth="1"/>
    <col min="24" max="16384" width="9.109375" style="353"/>
  </cols>
  <sheetData>
    <row r="1" spans="1:50" s="369" customFormat="1" ht="26.25" customHeight="1">
      <c r="A1" s="590" t="s">
        <v>748</v>
      </c>
      <c r="B1" s="590"/>
      <c r="C1" s="590"/>
      <c r="D1" s="590"/>
      <c r="E1" s="590"/>
      <c r="F1" s="590"/>
      <c r="G1" s="590"/>
      <c r="H1" s="590"/>
      <c r="I1" s="590"/>
      <c r="J1" s="590"/>
      <c r="K1" s="590"/>
      <c r="L1" s="590"/>
      <c r="M1" s="590"/>
      <c r="N1" s="590"/>
      <c r="O1" s="590"/>
      <c r="P1" s="590"/>
      <c r="Q1" s="590"/>
      <c r="R1" s="590"/>
      <c r="S1" s="590"/>
      <c r="T1" s="590"/>
      <c r="U1" s="590"/>
      <c r="V1" s="590"/>
      <c r="W1" s="590"/>
    </row>
    <row r="2" spans="1:50" s="369" customFormat="1" ht="23.25" customHeight="1">
      <c r="A2" s="692" t="s">
        <v>648</v>
      </c>
      <c r="B2" s="692"/>
      <c r="C2" s="692"/>
      <c r="D2" s="692"/>
      <c r="E2" s="692"/>
      <c r="F2" s="692"/>
      <c r="G2" s="692"/>
      <c r="H2" s="692"/>
      <c r="I2" s="692"/>
      <c r="J2" s="692"/>
      <c r="K2" s="692"/>
      <c r="L2" s="692"/>
      <c r="M2" s="692"/>
      <c r="N2" s="692"/>
      <c r="O2" s="692"/>
      <c r="P2" s="692"/>
      <c r="Q2" s="692"/>
      <c r="R2" s="692"/>
      <c r="S2" s="692"/>
      <c r="T2" s="692"/>
      <c r="U2" s="692"/>
      <c r="V2" s="692"/>
      <c r="W2" s="692"/>
    </row>
    <row r="3" spans="1:50" ht="21" customHeight="1" thickBot="1">
      <c r="A3" s="621" t="s">
        <v>647</v>
      </c>
      <c r="B3" s="621"/>
      <c r="C3" s="621"/>
      <c r="D3" s="621"/>
      <c r="E3" s="621"/>
      <c r="F3" s="621"/>
      <c r="G3" s="621"/>
      <c r="H3" s="621"/>
      <c r="I3" s="621"/>
      <c r="J3" s="621"/>
      <c r="K3" s="621"/>
      <c r="L3" s="621"/>
      <c r="M3" s="621"/>
      <c r="N3" s="621"/>
      <c r="O3" s="621"/>
      <c r="P3" s="621"/>
      <c r="Q3" s="621"/>
      <c r="R3" s="621"/>
      <c r="S3" s="621"/>
      <c r="T3" s="621"/>
      <c r="U3" s="621"/>
      <c r="V3" s="621"/>
      <c r="W3" s="527" t="s">
        <v>446</v>
      </c>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row>
    <row r="4" spans="1:50" ht="26.25" customHeight="1" thickTop="1">
      <c r="A4" s="655" t="s">
        <v>455</v>
      </c>
      <c r="B4" s="697" t="s">
        <v>29</v>
      </c>
      <c r="C4" s="697"/>
      <c r="D4" s="695" t="s">
        <v>591</v>
      </c>
      <c r="E4" s="695"/>
      <c r="F4" s="894" t="s">
        <v>592</v>
      </c>
      <c r="G4" s="894"/>
      <c r="H4" s="895" t="s">
        <v>586</v>
      </c>
      <c r="I4" s="895"/>
      <c r="J4" s="894" t="s">
        <v>587</v>
      </c>
      <c r="K4" s="894"/>
      <c r="L4" s="697" t="s">
        <v>588</v>
      </c>
      <c r="M4" s="697"/>
      <c r="N4" s="697" t="s">
        <v>589</v>
      </c>
      <c r="O4" s="697"/>
      <c r="P4" s="697" t="s">
        <v>590</v>
      </c>
      <c r="Q4" s="697"/>
      <c r="R4" s="697" t="s">
        <v>453</v>
      </c>
      <c r="S4" s="697"/>
      <c r="T4" s="892" t="s">
        <v>459</v>
      </c>
      <c r="U4" s="892"/>
      <c r="V4" s="892"/>
      <c r="W4" s="657" t="s">
        <v>456</v>
      </c>
      <c r="X4" s="371"/>
    </row>
    <row r="5" spans="1:50" ht="27.75" customHeight="1">
      <c r="A5" s="648"/>
      <c r="B5" s="687" t="s">
        <v>99</v>
      </c>
      <c r="C5" s="687"/>
      <c r="D5" s="329" t="s">
        <v>11</v>
      </c>
      <c r="E5" s="329" t="s">
        <v>12</v>
      </c>
      <c r="F5" s="329" t="s">
        <v>11</v>
      </c>
      <c r="G5" s="329" t="s">
        <v>12</v>
      </c>
      <c r="H5" s="329" t="s">
        <v>11</v>
      </c>
      <c r="I5" s="329" t="s">
        <v>12</v>
      </c>
      <c r="J5" s="329" t="s">
        <v>11</v>
      </c>
      <c r="K5" s="329" t="s">
        <v>12</v>
      </c>
      <c r="L5" s="329" t="s">
        <v>11</v>
      </c>
      <c r="M5" s="329" t="s">
        <v>12</v>
      </c>
      <c r="N5" s="329" t="s">
        <v>11</v>
      </c>
      <c r="O5" s="329" t="s">
        <v>12</v>
      </c>
      <c r="P5" s="329" t="s">
        <v>11</v>
      </c>
      <c r="Q5" s="329" t="s">
        <v>12</v>
      </c>
      <c r="R5" s="329" t="s">
        <v>11</v>
      </c>
      <c r="S5" s="329" t="s">
        <v>12</v>
      </c>
      <c r="T5" s="329" t="s">
        <v>11</v>
      </c>
      <c r="U5" s="329" t="s">
        <v>12</v>
      </c>
      <c r="V5" s="329" t="s">
        <v>13</v>
      </c>
      <c r="W5" s="658"/>
      <c r="X5" s="371"/>
    </row>
    <row r="6" spans="1:50" ht="26.25" customHeight="1" thickBot="1">
      <c r="A6" s="893"/>
      <c r="B6" s="372" t="s">
        <v>16</v>
      </c>
      <c r="C6" s="372" t="s">
        <v>17</v>
      </c>
      <c r="D6" s="372" t="s">
        <v>16</v>
      </c>
      <c r="E6" s="372" t="s">
        <v>17</v>
      </c>
      <c r="F6" s="372" t="s">
        <v>16</v>
      </c>
      <c r="G6" s="372" t="s">
        <v>17</v>
      </c>
      <c r="H6" s="372" t="s">
        <v>16</v>
      </c>
      <c r="I6" s="372" t="s">
        <v>17</v>
      </c>
      <c r="J6" s="372" t="s">
        <v>16</v>
      </c>
      <c r="K6" s="372" t="s">
        <v>17</v>
      </c>
      <c r="L6" s="372" t="s">
        <v>16</v>
      </c>
      <c r="M6" s="372" t="s">
        <v>17</v>
      </c>
      <c r="N6" s="372" t="s">
        <v>16</v>
      </c>
      <c r="O6" s="372" t="s">
        <v>17</v>
      </c>
      <c r="P6" s="372" t="s">
        <v>16</v>
      </c>
      <c r="Q6" s="372" t="s">
        <v>17</v>
      </c>
      <c r="R6" s="372" t="s">
        <v>16</v>
      </c>
      <c r="S6" s="372" t="s">
        <v>17</v>
      </c>
      <c r="T6" s="372" t="s">
        <v>16</v>
      </c>
      <c r="U6" s="372" t="s">
        <v>17</v>
      </c>
      <c r="V6" s="372" t="s">
        <v>147</v>
      </c>
      <c r="W6" s="659"/>
      <c r="X6" s="371"/>
    </row>
    <row r="7" spans="1:50" ht="24.9" customHeight="1" thickTop="1">
      <c r="A7" s="373" t="s">
        <v>460</v>
      </c>
      <c r="B7" s="426">
        <v>8</v>
      </c>
      <c r="C7" s="426">
        <v>1</v>
      </c>
      <c r="D7" s="426">
        <v>9</v>
      </c>
      <c r="E7" s="426">
        <v>8</v>
      </c>
      <c r="F7" s="426">
        <v>5</v>
      </c>
      <c r="G7" s="426">
        <v>2</v>
      </c>
      <c r="H7" s="426">
        <v>0</v>
      </c>
      <c r="I7" s="426">
        <v>0</v>
      </c>
      <c r="J7" s="426">
        <v>0</v>
      </c>
      <c r="K7" s="426">
        <v>0</v>
      </c>
      <c r="L7" s="426">
        <v>0</v>
      </c>
      <c r="M7" s="426">
        <v>0</v>
      </c>
      <c r="N7" s="426">
        <v>0</v>
      </c>
      <c r="O7" s="426">
        <v>0</v>
      </c>
      <c r="P7" s="426">
        <v>0</v>
      </c>
      <c r="Q7" s="426">
        <v>0</v>
      </c>
      <c r="R7" s="426">
        <v>0</v>
      </c>
      <c r="S7" s="426">
        <v>0</v>
      </c>
      <c r="T7" s="426">
        <f>R7+P7+N7+L7+J7+H7+F7+D7+B7</f>
        <v>22</v>
      </c>
      <c r="U7" s="426">
        <f>S7+Q7+O7+M7+K7+I7+G7+E7+C7</f>
        <v>11</v>
      </c>
      <c r="V7" s="426">
        <f>U7+T7</f>
        <v>33</v>
      </c>
      <c r="W7" s="374" t="s">
        <v>461</v>
      </c>
      <c r="X7" s="371"/>
      <c r="Y7" s="375"/>
    </row>
    <row r="8" spans="1:50" ht="24.9" customHeight="1">
      <c r="A8" s="373" t="s">
        <v>462</v>
      </c>
      <c r="B8" s="426">
        <v>226</v>
      </c>
      <c r="C8" s="426">
        <v>85</v>
      </c>
      <c r="D8" s="426">
        <v>519</v>
      </c>
      <c r="E8" s="426">
        <v>122</v>
      </c>
      <c r="F8" s="426">
        <v>88</v>
      </c>
      <c r="G8" s="426">
        <v>47</v>
      </c>
      <c r="H8" s="426">
        <v>20</v>
      </c>
      <c r="I8" s="426">
        <v>84</v>
      </c>
      <c r="J8" s="426">
        <v>0</v>
      </c>
      <c r="K8" s="426">
        <v>0</v>
      </c>
      <c r="L8" s="426">
        <v>0</v>
      </c>
      <c r="M8" s="426">
        <v>0</v>
      </c>
      <c r="N8" s="426">
        <v>0</v>
      </c>
      <c r="O8" s="426">
        <v>0</v>
      </c>
      <c r="P8" s="426">
        <v>0</v>
      </c>
      <c r="Q8" s="426">
        <v>0</v>
      </c>
      <c r="R8" s="426">
        <v>0</v>
      </c>
      <c r="S8" s="426">
        <v>0</v>
      </c>
      <c r="T8" s="426">
        <f t="shared" ref="T8:U20" si="0">R8+P8+N8+L8+J8+H8+F8+D8+B8</f>
        <v>853</v>
      </c>
      <c r="U8" s="426">
        <f t="shared" si="0"/>
        <v>338</v>
      </c>
      <c r="V8" s="426">
        <f t="shared" ref="V8:V20" si="1">U8+T8</f>
        <v>1191</v>
      </c>
      <c r="W8" s="374" t="s">
        <v>463</v>
      </c>
      <c r="X8" s="371"/>
      <c r="Y8" s="375"/>
    </row>
    <row r="9" spans="1:50" ht="24.9" customHeight="1">
      <c r="A9" s="376" t="s">
        <v>464</v>
      </c>
      <c r="B9" s="426">
        <v>26</v>
      </c>
      <c r="C9" s="426">
        <v>9</v>
      </c>
      <c r="D9" s="426">
        <v>95</v>
      </c>
      <c r="E9" s="426">
        <v>60</v>
      </c>
      <c r="F9" s="426">
        <v>92</v>
      </c>
      <c r="G9" s="426">
        <v>39</v>
      </c>
      <c r="H9" s="426">
        <v>99</v>
      </c>
      <c r="I9" s="426">
        <v>0</v>
      </c>
      <c r="J9" s="426">
        <v>0</v>
      </c>
      <c r="K9" s="426">
        <v>0</v>
      </c>
      <c r="L9" s="426">
        <v>0</v>
      </c>
      <c r="M9" s="426">
        <v>0</v>
      </c>
      <c r="N9" s="426">
        <v>0</v>
      </c>
      <c r="O9" s="426">
        <v>0</v>
      </c>
      <c r="P9" s="426">
        <v>0</v>
      </c>
      <c r="Q9" s="426">
        <v>0</v>
      </c>
      <c r="R9" s="426">
        <v>0</v>
      </c>
      <c r="S9" s="426">
        <v>0</v>
      </c>
      <c r="T9" s="426">
        <f t="shared" si="0"/>
        <v>312</v>
      </c>
      <c r="U9" s="426">
        <f t="shared" si="0"/>
        <v>108</v>
      </c>
      <c r="V9" s="426">
        <f t="shared" si="1"/>
        <v>420</v>
      </c>
      <c r="W9" s="377" t="s">
        <v>465</v>
      </c>
      <c r="X9" s="371"/>
      <c r="Y9" s="375"/>
    </row>
    <row r="10" spans="1:50" ht="24.9" customHeight="1">
      <c r="A10" s="376" t="s">
        <v>466</v>
      </c>
      <c r="B10" s="426">
        <v>0</v>
      </c>
      <c r="C10" s="426">
        <v>0</v>
      </c>
      <c r="D10" s="426">
        <v>0</v>
      </c>
      <c r="E10" s="426">
        <v>0</v>
      </c>
      <c r="F10" s="426">
        <v>0</v>
      </c>
      <c r="G10" s="426">
        <v>0</v>
      </c>
      <c r="H10" s="426">
        <v>0</v>
      </c>
      <c r="I10" s="426">
        <v>0</v>
      </c>
      <c r="J10" s="426">
        <v>0</v>
      </c>
      <c r="K10" s="426">
        <v>0</v>
      </c>
      <c r="L10" s="426">
        <v>0</v>
      </c>
      <c r="M10" s="426">
        <v>0</v>
      </c>
      <c r="N10" s="426">
        <v>0</v>
      </c>
      <c r="O10" s="426">
        <v>0</v>
      </c>
      <c r="P10" s="426">
        <v>0</v>
      </c>
      <c r="Q10" s="426">
        <v>0</v>
      </c>
      <c r="R10" s="426">
        <v>0</v>
      </c>
      <c r="S10" s="426">
        <v>0</v>
      </c>
      <c r="T10" s="426">
        <f t="shared" si="0"/>
        <v>0</v>
      </c>
      <c r="U10" s="426">
        <f t="shared" si="0"/>
        <v>0</v>
      </c>
      <c r="V10" s="426">
        <f t="shared" si="1"/>
        <v>0</v>
      </c>
      <c r="W10" s="374" t="s">
        <v>467</v>
      </c>
      <c r="X10" s="371"/>
      <c r="Y10" s="375"/>
    </row>
    <row r="11" spans="1:50" ht="24.9" customHeight="1">
      <c r="A11" s="373" t="s">
        <v>468</v>
      </c>
      <c r="B11" s="426">
        <v>1</v>
      </c>
      <c r="C11" s="426">
        <v>0</v>
      </c>
      <c r="D11" s="426">
        <v>14</v>
      </c>
      <c r="E11" s="426">
        <v>6</v>
      </c>
      <c r="F11" s="426">
        <v>19</v>
      </c>
      <c r="G11" s="426">
        <v>14</v>
      </c>
      <c r="H11" s="426">
        <v>0</v>
      </c>
      <c r="I11" s="426">
        <v>0</v>
      </c>
      <c r="J11" s="426">
        <v>0</v>
      </c>
      <c r="K11" s="426">
        <v>0</v>
      </c>
      <c r="L11" s="426">
        <v>0</v>
      </c>
      <c r="M11" s="426">
        <v>0</v>
      </c>
      <c r="N11" s="426">
        <v>10</v>
      </c>
      <c r="O11" s="426">
        <v>0</v>
      </c>
      <c r="P11" s="426">
        <v>0</v>
      </c>
      <c r="Q11" s="426">
        <v>0</v>
      </c>
      <c r="R11" s="426">
        <v>0</v>
      </c>
      <c r="S11" s="426">
        <v>0</v>
      </c>
      <c r="T11" s="426">
        <f t="shared" si="0"/>
        <v>44</v>
      </c>
      <c r="U11" s="426">
        <f t="shared" si="0"/>
        <v>20</v>
      </c>
      <c r="V11" s="426">
        <f t="shared" si="1"/>
        <v>64</v>
      </c>
      <c r="W11" s="374" t="s">
        <v>469</v>
      </c>
      <c r="X11" s="371"/>
      <c r="Y11" s="375"/>
    </row>
    <row r="12" spans="1:50" ht="24.9" customHeight="1">
      <c r="A12" s="373" t="s">
        <v>470</v>
      </c>
      <c r="B12" s="426">
        <v>2</v>
      </c>
      <c r="C12" s="426">
        <v>1</v>
      </c>
      <c r="D12" s="426">
        <v>4</v>
      </c>
      <c r="E12" s="426">
        <v>1</v>
      </c>
      <c r="F12" s="426">
        <v>3</v>
      </c>
      <c r="G12" s="426">
        <v>1</v>
      </c>
      <c r="H12" s="426">
        <v>1</v>
      </c>
      <c r="I12" s="426">
        <v>0</v>
      </c>
      <c r="J12" s="426">
        <v>0</v>
      </c>
      <c r="K12" s="426">
        <v>0</v>
      </c>
      <c r="L12" s="426">
        <v>0</v>
      </c>
      <c r="M12" s="426">
        <v>0</v>
      </c>
      <c r="N12" s="426">
        <v>0</v>
      </c>
      <c r="O12" s="426">
        <v>0</v>
      </c>
      <c r="P12" s="426">
        <v>0</v>
      </c>
      <c r="Q12" s="426">
        <v>0</v>
      </c>
      <c r="R12" s="426">
        <v>0</v>
      </c>
      <c r="S12" s="426">
        <v>0</v>
      </c>
      <c r="T12" s="426">
        <f t="shared" si="0"/>
        <v>10</v>
      </c>
      <c r="U12" s="426">
        <f t="shared" si="0"/>
        <v>3</v>
      </c>
      <c r="V12" s="426">
        <f t="shared" si="1"/>
        <v>13</v>
      </c>
      <c r="W12" s="374" t="s">
        <v>471</v>
      </c>
      <c r="X12" s="371"/>
      <c r="Y12" s="375"/>
    </row>
    <row r="13" spans="1:50" ht="34.5" customHeight="1">
      <c r="A13" s="376" t="s">
        <v>472</v>
      </c>
      <c r="B13" s="426">
        <v>56</v>
      </c>
      <c r="C13" s="426">
        <v>10</v>
      </c>
      <c r="D13" s="426">
        <v>107</v>
      </c>
      <c r="E13" s="426">
        <v>59</v>
      </c>
      <c r="F13" s="426">
        <v>84</v>
      </c>
      <c r="G13" s="426">
        <v>43</v>
      </c>
      <c r="H13" s="426">
        <v>8</v>
      </c>
      <c r="I13" s="426">
        <v>2</v>
      </c>
      <c r="J13" s="426">
        <v>3</v>
      </c>
      <c r="K13" s="426">
        <v>2</v>
      </c>
      <c r="L13" s="426">
        <v>8</v>
      </c>
      <c r="M13" s="426">
        <v>2</v>
      </c>
      <c r="N13" s="426">
        <v>12</v>
      </c>
      <c r="O13" s="426">
        <v>3</v>
      </c>
      <c r="P13" s="426">
        <v>1</v>
      </c>
      <c r="Q13" s="426">
        <v>0</v>
      </c>
      <c r="R13" s="426">
        <v>0</v>
      </c>
      <c r="S13" s="426">
        <v>0</v>
      </c>
      <c r="T13" s="426">
        <f t="shared" si="0"/>
        <v>279</v>
      </c>
      <c r="U13" s="426">
        <f t="shared" si="0"/>
        <v>121</v>
      </c>
      <c r="V13" s="426">
        <f t="shared" si="1"/>
        <v>400</v>
      </c>
      <c r="W13" s="374" t="s">
        <v>473</v>
      </c>
    </row>
    <row r="14" spans="1:50" ht="36.75" customHeight="1">
      <c r="A14" s="373" t="s">
        <v>474</v>
      </c>
      <c r="B14" s="426">
        <v>0</v>
      </c>
      <c r="C14" s="426">
        <v>0</v>
      </c>
      <c r="D14" s="426">
        <v>29</v>
      </c>
      <c r="E14" s="426">
        <v>31</v>
      </c>
      <c r="F14" s="426">
        <v>89</v>
      </c>
      <c r="G14" s="426">
        <v>32</v>
      </c>
      <c r="H14" s="426">
        <v>25</v>
      </c>
      <c r="I14" s="426">
        <v>0</v>
      </c>
      <c r="J14" s="426">
        <v>0</v>
      </c>
      <c r="K14" s="426">
        <v>0</v>
      </c>
      <c r="L14" s="426">
        <v>0</v>
      </c>
      <c r="M14" s="426">
        <v>7</v>
      </c>
      <c r="N14" s="426">
        <v>13</v>
      </c>
      <c r="O14" s="426">
        <v>0</v>
      </c>
      <c r="P14" s="426">
        <v>0</v>
      </c>
      <c r="Q14" s="426">
        <v>0</v>
      </c>
      <c r="R14" s="426">
        <v>0</v>
      </c>
      <c r="S14" s="426">
        <v>0</v>
      </c>
      <c r="T14" s="426">
        <f t="shared" si="0"/>
        <v>156</v>
      </c>
      <c r="U14" s="426">
        <f t="shared" si="0"/>
        <v>70</v>
      </c>
      <c r="V14" s="426">
        <f t="shared" si="1"/>
        <v>226</v>
      </c>
      <c r="W14" s="374" t="s">
        <v>475</v>
      </c>
      <c r="X14" s="371"/>
      <c r="Y14" s="375"/>
    </row>
    <row r="15" spans="1:50" ht="36.75" customHeight="1">
      <c r="A15" s="376" t="s">
        <v>476</v>
      </c>
      <c r="B15" s="426">
        <v>0</v>
      </c>
      <c r="C15" s="426">
        <v>2</v>
      </c>
      <c r="D15" s="426">
        <v>11</v>
      </c>
      <c r="E15" s="426">
        <v>11</v>
      </c>
      <c r="F15" s="426">
        <v>0</v>
      </c>
      <c r="G15" s="426">
        <v>1</v>
      </c>
      <c r="H15" s="426">
        <v>6</v>
      </c>
      <c r="I15" s="426">
        <v>0</v>
      </c>
      <c r="J15" s="426">
        <v>0</v>
      </c>
      <c r="K15" s="426">
        <v>2</v>
      </c>
      <c r="L15" s="426">
        <v>6</v>
      </c>
      <c r="M15" s="426">
        <v>0</v>
      </c>
      <c r="N15" s="426">
        <v>0</v>
      </c>
      <c r="O15" s="426">
        <v>0</v>
      </c>
      <c r="P15" s="426">
        <v>0</v>
      </c>
      <c r="Q15" s="426">
        <v>0</v>
      </c>
      <c r="R15" s="426">
        <v>0</v>
      </c>
      <c r="S15" s="426">
        <v>0</v>
      </c>
      <c r="T15" s="426">
        <f t="shared" si="0"/>
        <v>23</v>
      </c>
      <c r="U15" s="426">
        <f t="shared" si="0"/>
        <v>16</v>
      </c>
      <c r="V15" s="426">
        <f t="shared" si="1"/>
        <v>39</v>
      </c>
      <c r="W15" s="374" t="s">
        <v>477</v>
      </c>
      <c r="X15" s="371"/>
      <c r="Y15" s="375"/>
    </row>
    <row r="16" spans="1:50" ht="30.75" customHeight="1">
      <c r="A16" s="378" t="s">
        <v>478</v>
      </c>
      <c r="B16" s="426">
        <v>1</v>
      </c>
      <c r="C16" s="426">
        <v>0</v>
      </c>
      <c r="D16" s="426">
        <v>3</v>
      </c>
      <c r="E16" s="426">
        <v>1</v>
      </c>
      <c r="F16" s="426">
        <v>5</v>
      </c>
      <c r="G16" s="426">
        <v>2</v>
      </c>
      <c r="H16" s="426">
        <v>0</v>
      </c>
      <c r="I16" s="426">
        <v>0</v>
      </c>
      <c r="J16" s="426">
        <v>1</v>
      </c>
      <c r="K16" s="426">
        <v>0</v>
      </c>
      <c r="L16" s="426">
        <v>1</v>
      </c>
      <c r="M16" s="426">
        <v>0</v>
      </c>
      <c r="N16" s="426">
        <v>0</v>
      </c>
      <c r="O16" s="426">
        <v>0</v>
      </c>
      <c r="P16" s="426">
        <v>0</v>
      </c>
      <c r="Q16" s="426">
        <v>0</v>
      </c>
      <c r="R16" s="426">
        <v>0</v>
      </c>
      <c r="S16" s="426">
        <v>0</v>
      </c>
      <c r="T16" s="426">
        <f t="shared" si="0"/>
        <v>11</v>
      </c>
      <c r="U16" s="426">
        <f t="shared" si="0"/>
        <v>3</v>
      </c>
      <c r="V16" s="426">
        <f t="shared" si="1"/>
        <v>14</v>
      </c>
      <c r="W16" s="374" t="s">
        <v>479</v>
      </c>
      <c r="X16" s="371"/>
      <c r="Y16" s="375"/>
    </row>
    <row r="17" spans="1:56" ht="24.9" customHeight="1">
      <c r="A17" s="376" t="s">
        <v>480</v>
      </c>
      <c r="B17" s="426">
        <v>0</v>
      </c>
      <c r="C17" s="426">
        <v>0</v>
      </c>
      <c r="D17" s="426">
        <v>0</v>
      </c>
      <c r="E17" s="426">
        <v>0</v>
      </c>
      <c r="F17" s="426">
        <v>1</v>
      </c>
      <c r="G17" s="426">
        <v>1</v>
      </c>
      <c r="H17" s="426">
        <v>0</v>
      </c>
      <c r="I17" s="426">
        <v>0</v>
      </c>
      <c r="J17" s="426">
        <v>2</v>
      </c>
      <c r="K17" s="426">
        <v>1</v>
      </c>
      <c r="L17" s="426">
        <v>0</v>
      </c>
      <c r="M17" s="426">
        <v>0</v>
      </c>
      <c r="N17" s="426">
        <v>0</v>
      </c>
      <c r="O17" s="426">
        <v>0</v>
      </c>
      <c r="P17" s="426">
        <v>0</v>
      </c>
      <c r="Q17" s="426">
        <v>0</v>
      </c>
      <c r="R17" s="426">
        <v>0</v>
      </c>
      <c r="S17" s="426">
        <v>0</v>
      </c>
      <c r="T17" s="426">
        <f t="shared" si="0"/>
        <v>3</v>
      </c>
      <c r="U17" s="426">
        <f t="shared" si="0"/>
        <v>2</v>
      </c>
      <c r="V17" s="426">
        <f t="shared" si="1"/>
        <v>5</v>
      </c>
      <c r="W17" s="374" t="s">
        <v>481</v>
      </c>
      <c r="X17" s="371"/>
      <c r="Y17" s="375"/>
    </row>
    <row r="18" spans="1:56" ht="24.9" customHeight="1">
      <c r="A18" s="376" t="s">
        <v>482</v>
      </c>
      <c r="B18" s="426">
        <v>0</v>
      </c>
      <c r="C18" s="426">
        <v>0</v>
      </c>
      <c r="D18" s="426">
        <v>3</v>
      </c>
      <c r="E18" s="426">
        <v>1</v>
      </c>
      <c r="F18" s="426">
        <v>5</v>
      </c>
      <c r="G18" s="426">
        <v>5</v>
      </c>
      <c r="H18" s="426">
        <v>0</v>
      </c>
      <c r="I18" s="426">
        <v>0</v>
      </c>
      <c r="J18" s="426">
        <v>0</v>
      </c>
      <c r="K18" s="426">
        <v>0</v>
      </c>
      <c r="L18" s="426">
        <v>0</v>
      </c>
      <c r="M18" s="426">
        <v>0</v>
      </c>
      <c r="N18" s="426">
        <v>0</v>
      </c>
      <c r="O18" s="426">
        <v>0</v>
      </c>
      <c r="P18" s="426">
        <v>0</v>
      </c>
      <c r="Q18" s="426">
        <v>0</v>
      </c>
      <c r="R18" s="426">
        <v>0</v>
      </c>
      <c r="S18" s="426">
        <v>0</v>
      </c>
      <c r="T18" s="426">
        <f t="shared" si="0"/>
        <v>8</v>
      </c>
      <c r="U18" s="426">
        <f t="shared" si="0"/>
        <v>6</v>
      </c>
      <c r="V18" s="426">
        <f t="shared" si="1"/>
        <v>14</v>
      </c>
      <c r="W18" s="374" t="s">
        <v>483</v>
      </c>
      <c r="X18" s="371"/>
      <c r="Y18" s="375"/>
    </row>
    <row r="19" spans="1:56" ht="24.9" customHeight="1">
      <c r="A19" s="376" t="s">
        <v>484</v>
      </c>
      <c r="B19" s="426">
        <v>4</v>
      </c>
      <c r="C19" s="426">
        <v>5</v>
      </c>
      <c r="D19" s="426">
        <v>19</v>
      </c>
      <c r="E19" s="426">
        <v>3</v>
      </c>
      <c r="F19" s="426">
        <v>12</v>
      </c>
      <c r="G19" s="426">
        <v>3</v>
      </c>
      <c r="H19" s="426">
        <v>0</v>
      </c>
      <c r="I19" s="426">
        <v>0</v>
      </c>
      <c r="J19" s="426">
        <v>0</v>
      </c>
      <c r="K19" s="426">
        <v>0</v>
      </c>
      <c r="L19" s="426">
        <v>0</v>
      </c>
      <c r="M19" s="426">
        <v>0</v>
      </c>
      <c r="N19" s="426">
        <v>0</v>
      </c>
      <c r="O19" s="426">
        <v>0</v>
      </c>
      <c r="P19" s="426">
        <v>0</v>
      </c>
      <c r="Q19" s="426">
        <v>0</v>
      </c>
      <c r="R19" s="426">
        <v>0</v>
      </c>
      <c r="S19" s="426">
        <v>0</v>
      </c>
      <c r="T19" s="426">
        <f t="shared" si="0"/>
        <v>35</v>
      </c>
      <c r="U19" s="426">
        <f t="shared" si="0"/>
        <v>11</v>
      </c>
      <c r="V19" s="426">
        <f t="shared" si="1"/>
        <v>46</v>
      </c>
      <c r="W19" s="374" t="s">
        <v>485</v>
      </c>
      <c r="X19" s="371"/>
      <c r="Y19" s="375"/>
    </row>
    <row r="20" spans="1:56" ht="24.9" customHeight="1" thickBot="1">
      <c r="A20" s="379" t="s">
        <v>319</v>
      </c>
      <c r="B20" s="144">
        <v>52</v>
      </c>
      <c r="C20" s="144">
        <v>10</v>
      </c>
      <c r="D20" s="144">
        <v>84</v>
      </c>
      <c r="E20" s="144">
        <v>25</v>
      </c>
      <c r="F20" s="144">
        <v>0</v>
      </c>
      <c r="G20" s="144">
        <v>0</v>
      </c>
      <c r="H20" s="144">
        <v>9</v>
      </c>
      <c r="I20" s="144">
        <v>43</v>
      </c>
      <c r="J20" s="144">
        <v>0</v>
      </c>
      <c r="K20" s="144">
        <v>0</v>
      </c>
      <c r="L20" s="144">
        <v>0</v>
      </c>
      <c r="M20" s="144">
        <v>2</v>
      </c>
      <c r="N20" s="144">
        <v>0</v>
      </c>
      <c r="O20" s="144">
        <v>0</v>
      </c>
      <c r="P20" s="144">
        <v>0</v>
      </c>
      <c r="Q20" s="144">
        <v>0</v>
      </c>
      <c r="R20" s="144">
        <v>0</v>
      </c>
      <c r="S20" s="144">
        <v>0</v>
      </c>
      <c r="T20" s="144">
        <f t="shared" si="0"/>
        <v>145</v>
      </c>
      <c r="U20" s="144">
        <f t="shared" si="0"/>
        <v>80</v>
      </c>
      <c r="V20" s="144">
        <f t="shared" si="1"/>
        <v>225</v>
      </c>
      <c r="W20" s="380" t="s">
        <v>71</v>
      </c>
      <c r="X20" s="371"/>
      <c r="Y20" s="375"/>
    </row>
    <row r="21" spans="1:56" ht="29.25" customHeight="1" thickTop="1" thickBot="1">
      <c r="A21" s="381" t="s">
        <v>23</v>
      </c>
      <c r="B21" s="151">
        <f>SUM(B7:B20)</f>
        <v>376</v>
      </c>
      <c r="C21" s="151">
        <f t="shared" ref="C21:V21" si="2">SUM(C7:C20)</f>
        <v>123</v>
      </c>
      <c r="D21" s="151">
        <f t="shared" si="2"/>
        <v>897</v>
      </c>
      <c r="E21" s="151">
        <f t="shared" si="2"/>
        <v>328</v>
      </c>
      <c r="F21" s="151">
        <f t="shared" si="2"/>
        <v>403</v>
      </c>
      <c r="G21" s="151">
        <f t="shared" si="2"/>
        <v>190</v>
      </c>
      <c r="H21" s="151">
        <f t="shared" si="2"/>
        <v>168</v>
      </c>
      <c r="I21" s="151">
        <f t="shared" si="2"/>
        <v>129</v>
      </c>
      <c r="J21" s="151">
        <f t="shared" si="2"/>
        <v>6</v>
      </c>
      <c r="K21" s="151">
        <f t="shared" si="2"/>
        <v>5</v>
      </c>
      <c r="L21" s="151">
        <f t="shared" si="2"/>
        <v>15</v>
      </c>
      <c r="M21" s="151">
        <f t="shared" si="2"/>
        <v>11</v>
      </c>
      <c r="N21" s="151">
        <f t="shared" si="2"/>
        <v>35</v>
      </c>
      <c r="O21" s="151">
        <f t="shared" si="2"/>
        <v>3</v>
      </c>
      <c r="P21" s="151">
        <f t="shared" si="2"/>
        <v>1</v>
      </c>
      <c r="Q21" s="151">
        <f t="shared" si="2"/>
        <v>0</v>
      </c>
      <c r="R21" s="151">
        <f t="shared" si="2"/>
        <v>0</v>
      </c>
      <c r="S21" s="151">
        <f t="shared" si="2"/>
        <v>0</v>
      </c>
      <c r="T21" s="151">
        <f t="shared" si="2"/>
        <v>1901</v>
      </c>
      <c r="U21" s="151">
        <f t="shared" si="2"/>
        <v>789</v>
      </c>
      <c r="V21" s="151">
        <f t="shared" si="2"/>
        <v>2690</v>
      </c>
      <c r="W21" s="382" t="s">
        <v>24</v>
      </c>
      <c r="X21" s="371"/>
      <c r="Y21" s="375"/>
    </row>
    <row r="22" spans="1:56" ht="13.8" thickTop="1"/>
    <row r="28" spans="1:56" s="383" customFormat="1">
      <c r="A28" s="353"/>
      <c r="B28" s="353"/>
      <c r="C28" s="353"/>
      <c r="D28" s="353"/>
      <c r="E28" s="353"/>
      <c r="F28" s="353"/>
      <c r="G28" s="353"/>
      <c r="H28" s="353"/>
      <c r="I28" s="353"/>
      <c r="J28" s="353"/>
      <c r="K28" s="353"/>
      <c r="L28" s="353"/>
      <c r="M28" s="353"/>
      <c r="W28" s="353"/>
      <c r="X28" s="353"/>
      <c r="Y28" s="353"/>
      <c r="Z28" s="353"/>
      <c r="AA28" s="353"/>
      <c r="AB28" s="353"/>
      <c r="AC28" s="353"/>
      <c r="AD28" s="353"/>
      <c r="AE28" s="353"/>
      <c r="AF28" s="353"/>
      <c r="AG28" s="353"/>
      <c r="AH28" s="353"/>
      <c r="AI28" s="353"/>
      <c r="AJ28" s="353"/>
      <c r="AK28" s="353"/>
      <c r="AL28" s="353"/>
      <c r="AM28" s="353"/>
      <c r="AN28" s="353"/>
      <c r="AO28" s="353"/>
      <c r="AP28" s="353"/>
      <c r="AQ28" s="353"/>
      <c r="AR28" s="353"/>
      <c r="AS28" s="353"/>
      <c r="AT28" s="353"/>
      <c r="AU28" s="353"/>
      <c r="AV28" s="353"/>
      <c r="AW28" s="353"/>
      <c r="AX28" s="353"/>
      <c r="AY28" s="353"/>
      <c r="AZ28" s="353"/>
      <c r="BA28" s="353"/>
      <c r="BB28" s="353"/>
      <c r="BC28" s="353"/>
      <c r="BD28" s="353"/>
    </row>
  </sheetData>
  <mergeCells count="16">
    <mergeCell ref="A1:W1"/>
    <mergeCell ref="N4:O4"/>
    <mergeCell ref="P4:Q4"/>
    <mergeCell ref="R4:S4"/>
    <mergeCell ref="T4:V4"/>
    <mergeCell ref="W4:W6"/>
    <mergeCell ref="B5:C5"/>
    <mergeCell ref="A2:W2"/>
    <mergeCell ref="A3:V3"/>
    <mergeCell ref="A4:A6"/>
    <mergeCell ref="B4:C4"/>
    <mergeCell ref="D4:E4"/>
    <mergeCell ref="F4:G4"/>
    <mergeCell ref="H4:I4"/>
    <mergeCell ref="J4:K4"/>
    <mergeCell ref="L4:M4"/>
  </mergeCells>
  <printOptions horizontalCentered="1"/>
  <pageMargins left="1" right="1" top="1.5" bottom="1" header="1.5" footer="1"/>
  <pageSetup paperSize="9" scale="70" firstPageNumber="4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26"/>
  <sheetViews>
    <sheetView rightToLeft="1" view="pageBreakPreview" zoomScale="75" zoomScaleNormal="100" zoomScaleSheetLayoutView="75" workbookViewId="0">
      <selection activeCell="AB35" sqref="AB35"/>
    </sheetView>
  </sheetViews>
  <sheetFormatPr defaultColWidth="9.109375" defaultRowHeight="15.6"/>
  <cols>
    <col min="1" max="1" width="12.88671875" style="384" customWidth="1"/>
    <col min="2" max="2" width="5.109375" style="384" customWidth="1"/>
    <col min="3" max="3" width="7" style="384" customWidth="1"/>
    <col min="4" max="6" width="5.109375" style="384" hidden="1" customWidth="1"/>
    <col min="7" max="7" width="4.33203125" style="384" hidden="1" customWidth="1"/>
    <col min="8" max="8" width="6.6640625" style="496" customWidth="1"/>
    <col min="9" max="9" width="5.5546875" style="496" customWidth="1"/>
    <col min="10" max="23" width="5.109375" style="384" customWidth="1"/>
    <col min="24" max="25" width="5.88671875" style="384" customWidth="1"/>
    <col min="26" max="26" width="8.109375" style="384" customWidth="1"/>
    <col min="27" max="27" width="16" style="384" bestFit="1" customWidth="1"/>
    <col min="28" max="16384" width="9.109375" style="384"/>
  </cols>
  <sheetData>
    <row r="1" spans="1:27" ht="24.9" customHeight="1">
      <c r="A1" s="639" t="s">
        <v>749</v>
      </c>
      <c r="B1" s="639"/>
      <c r="C1" s="639"/>
      <c r="D1" s="639"/>
      <c r="E1" s="639"/>
      <c r="F1" s="639"/>
      <c r="G1" s="639"/>
      <c r="H1" s="639"/>
      <c r="I1" s="639"/>
      <c r="J1" s="639"/>
      <c r="K1" s="639"/>
      <c r="L1" s="639"/>
      <c r="M1" s="639"/>
      <c r="N1" s="639"/>
      <c r="O1" s="639"/>
      <c r="P1" s="639"/>
      <c r="Q1" s="639"/>
      <c r="R1" s="639"/>
      <c r="S1" s="639"/>
      <c r="T1" s="639"/>
      <c r="U1" s="639"/>
      <c r="V1" s="639"/>
      <c r="W1" s="639"/>
      <c r="X1" s="639"/>
      <c r="Y1" s="639"/>
      <c r="Z1" s="639"/>
    </row>
    <row r="2" spans="1:27" ht="39" customHeight="1">
      <c r="A2" s="649" t="s">
        <v>706</v>
      </c>
      <c r="B2" s="649"/>
      <c r="C2" s="649"/>
      <c r="D2" s="649"/>
      <c r="E2" s="649"/>
      <c r="F2" s="649"/>
      <c r="G2" s="649"/>
      <c r="H2" s="649"/>
      <c r="I2" s="649"/>
      <c r="J2" s="649"/>
      <c r="K2" s="649"/>
      <c r="L2" s="649"/>
      <c r="M2" s="649"/>
      <c r="N2" s="649"/>
      <c r="O2" s="649"/>
      <c r="P2" s="649"/>
      <c r="Q2" s="649"/>
      <c r="R2" s="649"/>
      <c r="S2" s="649"/>
      <c r="T2" s="649"/>
      <c r="U2" s="649"/>
      <c r="V2" s="649"/>
      <c r="W2" s="649"/>
      <c r="X2" s="649"/>
      <c r="Y2" s="649"/>
      <c r="Z2" s="649"/>
      <c r="AA2" s="649"/>
    </row>
    <row r="3" spans="1:27" ht="24.9" customHeight="1" thickBot="1">
      <c r="A3" s="168" t="s">
        <v>649</v>
      </c>
      <c r="B3" s="168"/>
      <c r="C3" s="168"/>
      <c r="D3" s="168"/>
      <c r="E3" s="168"/>
      <c r="F3" s="168"/>
      <c r="G3" s="168"/>
      <c r="H3" s="168"/>
      <c r="I3" s="168"/>
      <c r="J3" s="168"/>
      <c r="K3" s="168"/>
      <c r="L3" s="168"/>
      <c r="M3" s="168"/>
      <c r="N3" s="168"/>
      <c r="O3" s="168"/>
      <c r="P3" s="168"/>
      <c r="Q3" s="168"/>
      <c r="R3" s="168"/>
      <c r="S3" s="168"/>
      <c r="T3" s="168"/>
      <c r="U3" s="168"/>
      <c r="V3" s="168"/>
      <c r="W3" s="168"/>
      <c r="X3" s="168"/>
      <c r="Y3" s="168"/>
      <c r="Z3" s="604" t="s">
        <v>452</v>
      </c>
      <c r="AA3" s="604"/>
    </row>
    <row r="4" spans="1:27" ht="20.100000000000001" customHeight="1" thickTop="1">
      <c r="A4" s="652" t="s">
        <v>28</v>
      </c>
      <c r="B4" s="667" t="s">
        <v>29</v>
      </c>
      <c r="C4" s="667"/>
      <c r="D4" s="889" t="s">
        <v>100</v>
      </c>
      <c r="E4" s="889"/>
      <c r="F4" s="889" t="s">
        <v>487</v>
      </c>
      <c r="G4" s="889"/>
      <c r="H4" s="889" t="s">
        <v>591</v>
      </c>
      <c r="I4" s="889"/>
      <c r="J4" s="889" t="s">
        <v>592</v>
      </c>
      <c r="K4" s="889"/>
      <c r="L4" s="889" t="s">
        <v>586</v>
      </c>
      <c r="M4" s="889"/>
      <c r="N4" s="889" t="s">
        <v>587</v>
      </c>
      <c r="O4" s="889"/>
      <c r="P4" s="889" t="s">
        <v>588</v>
      </c>
      <c r="Q4" s="889"/>
      <c r="R4" s="889" t="s">
        <v>589</v>
      </c>
      <c r="S4" s="889"/>
      <c r="T4" s="889" t="s">
        <v>590</v>
      </c>
      <c r="U4" s="889"/>
      <c r="V4" s="891" t="s">
        <v>453</v>
      </c>
      <c r="W4" s="891"/>
      <c r="X4" s="652" t="s">
        <v>31</v>
      </c>
      <c r="Y4" s="652"/>
      <c r="Z4" s="652"/>
      <c r="AA4" s="596" t="s">
        <v>7</v>
      </c>
    </row>
    <row r="5" spans="1:27" ht="20.100000000000001" customHeight="1">
      <c r="A5" s="653"/>
      <c r="B5" s="897" t="s">
        <v>636</v>
      </c>
      <c r="C5" s="897"/>
      <c r="D5" s="890"/>
      <c r="E5" s="890"/>
      <c r="F5" s="890"/>
      <c r="G5" s="890"/>
      <c r="H5" s="890"/>
      <c r="I5" s="890"/>
      <c r="J5" s="890"/>
      <c r="K5" s="890"/>
      <c r="L5" s="890"/>
      <c r="M5" s="890"/>
      <c r="N5" s="890"/>
      <c r="O5" s="890"/>
      <c r="P5" s="890"/>
      <c r="Q5" s="890"/>
      <c r="R5" s="890"/>
      <c r="S5" s="890"/>
      <c r="T5" s="890"/>
      <c r="U5" s="890"/>
      <c r="V5" s="886" t="s">
        <v>313</v>
      </c>
      <c r="W5" s="886"/>
      <c r="X5" s="653" t="s">
        <v>488</v>
      </c>
      <c r="Y5" s="653"/>
      <c r="Z5" s="653"/>
      <c r="AA5" s="597"/>
    </row>
    <row r="6" spans="1:27" ht="20.100000000000001" customHeight="1">
      <c r="A6" s="653"/>
      <c r="B6" s="340" t="s">
        <v>11</v>
      </c>
      <c r="C6" s="340" t="s">
        <v>12</v>
      </c>
      <c r="D6" s="340" t="s">
        <v>11</v>
      </c>
      <c r="E6" s="340" t="s">
        <v>12</v>
      </c>
      <c r="F6" s="340" t="s">
        <v>11</v>
      </c>
      <c r="G6" s="340" t="s">
        <v>12</v>
      </c>
      <c r="H6" s="447" t="s">
        <v>11</v>
      </c>
      <c r="I6" s="447" t="s">
        <v>12</v>
      </c>
      <c r="J6" s="340" t="s">
        <v>11</v>
      </c>
      <c r="K6" s="340" t="s">
        <v>12</v>
      </c>
      <c r="L6" s="340" t="s">
        <v>11</v>
      </c>
      <c r="M6" s="340" t="s">
        <v>12</v>
      </c>
      <c r="N6" s="340" t="s">
        <v>11</v>
      </c>
      <c r="O6" s="340" t="s">
        <v>12</v>
      </c>
      <c r="P6" s="340" t="s">
        <v>11</v>
      </c>
      <c r="Q6" s="340" t="s">
        <v>12</v>
      </c>
      <c r="R6" s="340" t="s">
        <v>11</v>
      </c>
      <c r="S6" s="340" t="s">
        <v>12</v>
      </c>
      <c r="T6" s="340" t="s">
        <v>11</v>
      </c>
      <c r="U6" s="340" t="s">
        <v>12</v>
      </c>
      <c r="V6" s="340" t="s">
        <v>11</v>
      </c>
      <c r="W6" s="340" t="s">
        <v>12</v>
      </c>
      <c r="X6" s="340" t="s">
        <v>11</v>
      </c>
      <c r="Y6" s="340" t="s">
        <v>12</v>
      </c>
      <c r="Z6" s="340" t="s">
        <v>13</v>
      </c>
      <c r="AA6" s="597"/>
    </row>
    <row r="7" spans="1:27" ht="20.100000000000001" customHeight="1" thickBot="1">
      <c r="A7" s="896"/>
      <c r="B7" s="135" t="s">
        <v>16</v>
      </c>
      <c r="C7" s="135" t="s">
        <v>17</v>
      </c>
      <c r="D7" s="135" t="s">
        <v>16</v>
      </c>
      <c r="E7" s="135" t="s">
        <v>17</v>
      </c>
      <c r="F7" s="135" t="s">
        <v>16</v>
      </c>
      <c r="G7" s="135" t="s">
        <v>17</v>
      </c>
      <c r="H7" s="135" t="s">
        <v>16</v>
      </c>
      <c r="I7" s="135" t="s">
        <v>17</v>
      </c>
      <c r="J7" s="135" t="s">
        <v>16</v>
      </c>
      <c r="K7" s="135" t="s">
        <v>17</v>
      </c>
      <c r="L7" s="135" t="s">
        <v>16</v>
      </c>
      <c r="M7" s="135" t="s">
        <v>17</v>
      </c>
      <c r="N7" s="135" t="s">
        <v>16</v>
      </c>
      <c r="O7" s="135" t="s">
        <v>17</v>
      </c>
      <c r="P7" s="135" t="s">
        <v>16</v>
      </c>
      <c r="Q7" s="135" t="s">
        <v>17</v>
      </c>
      <c r="R7" s="135" t="s">
        <v>16</v>
      </c>
      <c r="S7" s="135" t="s">
        <v>17</v>
      </c>
      <c r="T7" s="135" t="s">
        <v>16</v>
      </c>
      <c r="U7" s="135" t="s">
        <v>17</v>
      </c>
      <c r="V7" s="135" t="s">
        <v>16</v>
      </c>
      <c r="W7" s="135" t="s">
        <v>17</v>
      </c>
      <c r="X7" s="135" t="s">
        <v>16</v>
      </c>
      <c r="Y7" s="135" t="s">
        <v>17</v>
      </c>
      <c r="Z7" s="385" t="s">
        <v>18</v>
      </c>
      <c r="AA7" s="622"/>
    </row>
    <row r="8" spans="1:27" ht="20.100000000000001" customHeight="1" thickTop="1">
      <c r="A8" s="386" t="s">
        <v>125</v>
      </c>
      <c r="B8" s="387">
        <v>3</v>
      </c>
      <c r="C8" s="387">
        <v>2</v>
      </c>
      <c r="D8" s="387">
        <v>5</v>
      </c>
      <c r="E8" s="387">
        <v>5</v>
      </c>
      <c r="F8" s="387">
        <v>4</v>
      </c>
      <c r="G8" s="387">
        <v>5</v>
      </c>
      <c r="H8" s="387">
        <f t="shared" ref="H8:I14" si="0">F8+D8</f>
        <v>9</v>
      </c>
      <c r="I8" s="387">
        <f t="shared" si="0"/>
        <v>10</v>
      </c>
      <c r="J8" s="387">
        <v>2</v>
      </c>
      <c r="K8" s="387">
        <v>2</v>
      </c>
      <c r="L8" s="387">
        <v>0</v>
      </c>
      <c r="M8" s="387">
        <v>0</v>
      </c>
      <c r="N8" s="387">
        <v>0</v>
      </c>
      <c r="O8" s="387">
        <v>0</v>
      </c>
      <c r="P8" s="387">
        <v>0</v>
      </c>
      <c r="Q8" s="387">
        <v>0</v>
      </c>
      <c r="R8" s="387">
        <v>0</v>
      </c>
      <c r="S8" s="387">
        <v>0</v>
      </c>
      <c r="T8" s="387">
        <v>0</v>
      </c>
      <c r="U8" s="387">
        <v>0</v>
      </c>
      <c r="V8" s="387">
        <v>0</v>
      </c>
      <c r="W8" s="387">
        <v>0</v>
      </c>
      <c r="X8" s="387">
        <f t="shared" ref="X8:Y14" si="1">V8+T8+R8+P8+N8+L8+J8+F8+D8+B8</f>
        <v>14</v>
      </c>
      <c r="Y8" s="387">
        <f t="shared" si="1"/>
        <v>14</v>
      </c>
      <c r="Z8" s="387">
        <f>Y8+X8</f>
        <v>28</v>
      </c>
      <c r="AA8" s="388" t="s">
        <v>36</v>
      </c>
    </row>
    <row r="9" spans="1:27" ht="20.100000000000001" customHeight="1">
      <c r="A9" s="333" t="s">
        <v>39</v>
      </c>
      <c r="B9" s="389">
        <v>23</v>
      </c>
      <c r="C9" s="389">
        <v>8</v>
      </c>
      <c r="D9" s="389">
        <v>48</v>
      </c>
      <c r="E9" s="389">
        <v>8</v>
      </c>
      <c r="F9" s="389">
        <v>30</v>
      </c>
      <c r="G9" s="389">
        <v>8</v>
      </c>
      <c r="H9" s="389">
        <f t="shared" si="0"/>
        <v>78</v>
      </c>
      <c r="I9" s="389">
        <f t="shared" si="0"/>
        <v>16</v>
      </c>
      <c r="J9" s="389">
        <v>21</v>
      </c>
      <c r="K9" s="389">
        <v>8</v>
      </c>
      <c r="L9" s="389">
        <v>0</v>
      </c>
      <c r="M9" s="389">
        <v>0</v>
      </c>
      <c r="N9" s="389">
        <v>0</v>
      </c>
      <c r="O9" s="389">
        <v>0</v>
      </c>
      <c r="P9" s="389">
        <v>0</v>
      </c>
      <c r="Q9" s="389">
        <v>0</v>
      </c>
      <c r="R9" s="389">
        <v>0</v>
      </c>
      <c r="S9" s="389">
        <v>0</v>
      </c>
      <c r="T9" s="389">
        <v>0</v>
      </c>
      <c r="U9" s="389">
        <v>0</v>
      </c>
      <c r="V9" s="389">
        <v>0</v>
      </c>
      <c r="W9" s="389">
        <v>0</v>
      </c>
      <c r="X9" s="389">
        <f t="shared" si="1"/>
        <v>122</v>
      </c>
      <c r="Y9" s="389">
        <f t="shared" si="1"/>
        <v>32</v>
      </c>
      <c r="Z9" s="389">
        <f t="shared" ref="Z9:Z22" si="2">Y9+X9</f>
        <v>154</v>
      </c>
      <c r="AA9" s="390" t="s">
        <v>40</v>
      </c>
    </row>
    <row r="10" spans="1:27" ht="20.100000000000001" customHeight="1">
      <c r="A10" s="333" t="s">
        <v>126</v>
      </c>
      <c r="B10" s="389">
        <v>20</v>
      </c>
      <c r="C10" s="389">
        <v>14</v>
      </c>
      <c r="D10" s="389">
        <v>2</v>
      </c>
      <c r="E10" s="389">
        <v>8</v>
      </c>
      <c r="F10" s="389">
        <v>10</v>
      </c>
      <c r="G10" s="389">
        <v>2</v>
      </c>
      <c r="H10" s="389">
        <f t="shared" si="0"/>
        <v>12</v>
      </c>
      <c r="I10" s="389">
        <f t="shared" si="0"/>
        <v>10</v>
      </c>
      <c r="J10" s="389">
        <v>9</v>
      </c>
      <c r="K10" s="389">
        <v>3</v>
      </c>
      <c r="L10" s="389">
        <v>0</v>
      </c>
      <c r="M10" s="389">
        <v>0</v>
      </c>
      <c r="N10" s="389">
        <v>0</v>
      </c>
      <c r="O10" s="389">
        <v>0</v>
      </c>
      <c r="P10" s="389">
        <v>0</v>
      </c>
      <c r="Q10" s="389">
        <v>0</v>
      </c>
      <c r="R10" s="389">
        <v>0</v>
      </c>
      <c r="S10" s="389">
        <v>0</v>
      </c>
      <c r="T10" s="389">
        <v>0</v>
      </c>
      <c r="U10" s="389">
        <v>0</v>
      </c>
      <c r="V10" s="389">
        <v>0</v>
      </c>
      <c r="W10" s="389">
        <v>0</v>
      </c>
      <c r="X10" s="389">
        <f t="shared" si="1"/>
        <v>41</v>
      </c>
      <c r="Y10" s="389">
        <f t="shared" si="1"/>
        <v>27</v>
      </c>
      <c r="Z10" s="389">
        <f t="shared" si="2"/>
        <v>68</v>
      </c>
      <c r="AA10" s="390" t="s">
        <v>646</v>
      </c>
    </row>
    <row r="11" spans="1:27" ht="20.100000000000001" customHeight="1">
      <c r="A11" s="333" t="s">
        <v>127</v>
      </c>
      <c r="B11" s="389">
        <v>3</v>
      </c>
      <c r="C11" s="389">
        <v>0</v>
      </c>
      <c r="D11" s="389">
        <v>15</v>
      </c>
      <c r="E11" s="389">
        <v>3</v>
      </c>
      <c r="F11" s="389">
        <v>10</v>
      </c>
      <c r="G11" s="389">
        <v>2</v>
      </c>
      <c r="H11" s="389">
        <f t="shared" si="0"/>
        <v>25</v>
      </c>
      <c r="I11" s="389">
        <f t="shared" si="0"/>
        <v>5</v>
      </c>
      <c r="J11" s="389">
        <v>14</v>
      </c>
      <c r="K11" s="389">
        <v>12</v>
      </c>
      <c r="L11" s="389">
        <v>0</v>
      </c>
      <c r="M11" s="389">
        <v>0</v>
      </c>
      <c r="N11" s="389">
        <v>0</v>
      </c>
      <c r="O11" s="389">
        <v>0</v>
      </c>
      <c r="P11" s="389">
        <v>0</v>
      </c>
      <c r="Q11" s="389">
        <v>0</v>
      </c>
      <c r="R11" s="389">
        <v>0</v>
      </c>
      <c r="S11" s="389">
        <v>0</v>
      </c>
      <c r="T11" s="389">
        <v>0</v>
      </c>
      <c r="U11" s="389">
        <v>0</v>
      </c>
      <c r="V11" s="389">
        <v>0</v>
      </c>
      <c r="W11" s="389">
        <v>0</v>
      </c>
      <c r="X11" s="389">
        <f t="shared" si="1"/>
        <v>42</v>
      </c>
      <c r="Y11" s="389">
        <f t="shared" si="1"/>
        <v>17</v>
      </c>
      <c r="Z11" s="389">
        <f t="shared" si="2"/>
        <v>59</v>
      </c>
      <c r="AA11" s="390" t="s">
        <v>45</v>
      </c>
    </row>
    <row r="12" spans="1:27" ht="20.100000000000001" customHeight="1">
      <c r="A12" s="333" t="s">
        <v>19</v>
      </c>
      <c r="B12" s="389">
        <v>87</v>
      </c>
      <c r="C12" s="389">
        <v>30</v>
      </c>
      <c r="D12" s="389">
        <v>58</v>
      </c>
      <c r="E12" s="389">
        <v>20</v>
      </c>
      <c r="F12" s="389">
        <v>93</v>
      </c>
      <c r="G12" s="389">
        <v>40</v>
      </c>
      <c r="H12" s="389">
        <f t="shared" si="0"/>
        <v>151</v>
      </c>
      <c r="I12" s="389">
        <f t="shared" si="0"/>
        <v>60</v>
      </c>
      <c r="J12" s="389">
        <v>97</v>
      </c>
      <c r="K12" s="389">
        <v>28</v>
      </c>
      <c r="L12" s="389">
        <v>0</v>
      </c>
      <c r="M12" s="389">
        <v>0</v>
      </c>
      <c r="N12" s="389">
        <v>0</v>
      </c>
      <c r="O12" s="389">
        <v>0</v>
      </c>
      <c r="P12" s="389">
        <v>0</v>
      </c>
      <c r="Q12" s="389">
        <v>0</v>
      </c>
      <c r="R12" s="389">
        <v>0</v>
      </c>
      <c r="S12" s="389">
        <v>0</v>
      </c>
      <c r="T12" s="389">
        <v>0</v>
      </c>
      <c r="U12" s="389">
        <v>0</v>
      </c>
      <c r="V12" s="389">
        <v>0</v>
      </c>
      <c r="W12" s="389">
        <v>0</v>
      </c>
      <c r="X12" s="389">
        <f t="shared" si="1"/>
        <v>335</v>
      </c>
      <c r="Y12" s="389">
        <f t="shared" si="1"/>
        <v>118</v>
      </c>
      <c r="Z12" s="389">
        <f t="shared" si="2"/>
        <v>453</v>
      </c>
      <c r="AA12" s="390" t="s">
        <v>20</v>
      </c>
    </row>
    <row r="13" spans="1:27" ht="20.100000000000001" customHeight="1">
      <c r="A13" s="333" t="s">
        <v>46</v>
      </c>
      <c r="B13" s="389">
        <v>0</v>
      </c>
      <c r="C13" s="389">
        <v>0</v>
      </c>
      <c r="D13" s="389">
        <v>2</v>
      </c>
      <c r="E13" s="389">
        <v>3</v>
      </c>
      <c r="F13" s="389">
        <v>1</v>
      </c>
      <c r="G13" s="389">
        <v>1</v>
      </c>
      <c r="H13" s="389">
        <f t="shared" si="0"/>
        <v>3</v>
      </c>
      <c r="I13" s="389">
        <f t="shared" si="0"/>
        <v>4</v>
      </c>
      <c r="J13" s="389">
        <v>0</v>
      </c>
      <c r="K13" s="389">
        <v>1</v>
      </c>
      <c r="L13" s="389">
        <v>0</v>
      </c>
      <c r="M13" s="389">
        <v>0</v>
      </c>
      <c r="N13" s="389">
        <v>0</v>
      </c>
      <c r="O13" s="389">
        <v>0</v>
      </c>
      <c r="P13" s="389">
        <v>0</v>
      </c>
      <c r="Q13" s="389">
        <v>0</v>
      </c>
      <c r="R13" s="389">
        <v>0</v>
      </c>
      <c r="S13" s="389">
        <v>0</v>
      </c>
      <c r="T13" s="389">
        <v>0</v>
      </c>
      <c r="U13" s="389">
        <v>0</v>
      </c>
      <c r="V13" s="389">
        <v>0</v>
      </c>
      <c r="W13" s="389">
        <v>0</v>
      </c>
      <c r="X13" s="389">
        <f t="shared" si="1"/>
        <v>3</v>
      </c>
      <c r="Y13" s="389">
        <f t="shared" si="1"/>
        <v>5</v>
      </c>
      <c r="Z13" s="389">
        <f t="shared" si="2"/>
        <v>8</v>
      </c>
      <c r="AA13" s="390" t="s">
        <v>47</v>
      </c>
    </row>
    <row r="14" spans="1:27" ht="20.100000000000001" customHeight="1">
      <c r="A14" s="333" t="s">
        <v>21</v>
      </c>
      <c r="B14" s="389">
        <v>113</v>
      </c>
      <c r="C14" s="389">
        <v>16</v>
      </c>
      <c r="D14" s="389">
        <v>14</v>
      </c>
      <c r="E14" s="389">
        <v>10</v>
      </c>
      <c r="F14" s="389">
        <v>6</v>
      </c>
      <c r="G14" s="389">
        <v>6</v>
      </c>
      <c r="H14" s="389">
        <f t="shared" si="0"/>
        <v>20</v>
      </c>
      <c r="I14" s="389">
        <f t="shared" si="0"/>
        <v>16</v>
      </c>
      <c r="J14" s="389">
        <v>3</v>
      </c>
      <c r="K14" s="389">
        <v>4</v>
      </c>
      <c r="L14" s="389">
        <v>0</v>
      </c>
      <c r="M14" s="389">
        <v>0</v>
      </c>
      <c r="N14" s="389">
        <v>0</v>
      </c>
      <c r="O14" s="389">
        <v>0</v>
      </c>
      <c r="P14" s="389">
        <v>0</v>
      </c>
      <c r="Q14" s="389">
        <v>0</v>
      </c>
      <c r="R14" s="389">
        <v>0</v>
      </c>
      <c r="S14" s="389">
        <v>0</v>
      </c>
      <c r="T14" s="389">
        <v>0</v>
      </c>
      <c r="U14" s="389">
        <v>0</v>
      </c>
      <c r="V14" s="389">
        <v>0</v>
      </c>
      <c r="W14" s="389">
        <v>0</v>
      </c>
      <c r="X14" s="389">
        <f t="shared" si="1"/>
        <v>136</v>
      </c>
      <c r="Y14" s="389">
        <f t="shared" si="1"/>
        <v>36</v>
      </c>
      <c r="Z14" s="389">
        <f t="shared" si="2"/>
        <v>172</v>
      </c>
      <c r="AA14" s="390" t="s">
        <v>49</v>
      </c>
    </row>
    <row r="15" spans="1:27" ht="20.100000000000001" customHeight="1">
      <c r="A15" s="333" t="s">
        <v>58</v>
      </c>
      <c r="B15" s="389" t="s">
        <v>445</v>
      </c>
      <c r="C15" s="389" t="s">
        <v>445</v>
      </c>
      <c r="D15" s="389" t="s">
        <v>445</v>
      </c>
      <c r="E15" s="389" t="s">
        <v>445</v>
      </c>
      <c r="F15" s="389" t="s">
        <v>445</v>
      </c>
      <c r="G15" s="389" t="s">
        <v>445</v>
      </c>
      <c r="H15" s="389" t="s">
        <v>445</v>
      </c>
      <c r="I15" s="389" t="s">
        <v>445</v>
      </c>
      <c r="J15" s="389" t="s">
        <v>445</v>
      </c>
      <c r="K15" s="389" t="s">
        <v>445</v>
      </c>
      <c r="L15" s="389" t="s">
        <v>445</v>
      </c>
      <c r="M15" s="389" t="s">
        <v>445</v>
      </c>
      <c r="N15" s="389" t="s">
        <v>445</v>
      </c>
      <c r="O15" s="389" t="s">
        <v>445</v>
      </c>
      <c r="P15" s="389" t="s">
        <v>445</v>
      </c>
      <c r="Q15" s="389" t="s">
        <v>445</v>
      </c>
      <c r="R15" s="389" t="s">
        <v>445</v>
      </c>
      <c r="S15" s="389" t="s">
        <v>445</v>
      </c>
      <c r="T15" s="389" t="s">
        <v>445</v>
      </c>
      <c r="U15" s="389" t="s">
        <v>445</v>
      </c>
      <c r="V15" s="389" t="s">
        <v>445</v>
      </c>
      <c r="W15" s="389" t="s">
        <v>445</v>
      </c>
      <c r="X15" s="389" t="s">
        <v>445</v>
      </c>
      <c r="Y15" s="389" t="s">
        <v>445</v>
      </c>
      <c r="Z15" s="389" t="s">
        <v>445</v>
      </c>
      <c r="AA15" s="390" t="s">
        <v>59</v>
      </c>
    </row>
    <row r="16" spans="1:27" ht="20.100000000000001" customHeight="1">
      <c r="A16" s="333" t="s">
        <v>37</v>
      </c>
      <c r="B16" s="389">
        <v>13</v>
      </c>
      <c r="C16" s="389">
        <v>3</v>
      </c>
      <c r="D16" s="389">
        <v>10</v>
      </c>
      <c r="E16" s="389">
        <v>3</v>
      </c>
      <c r="F16" s="389">
        <v>4</v>
      </c>
      <c r="G16" s="389">
        <v>4</v>
      </c>
      <c r="H16" s="389">
        <f t="shared" ref="H16:I19" si="3">F16+D16</f>
        <v>14</v>
      </c>
      <c r="I16" s="389">
        <f t="shared" si="3"/>
        <v>7</v>
      </c>
      <c r="J16" s="389">
        <v>24</v>
      </c>
      <c r="K16" s="389">
        <v>9</v>
      </c>
      <c r="L16" s="389">
        <v>0</v>
      </c>
      <c r="M16" s="389">
        <v>0</v>
      </c>
      <c r="N16" s="389">
        <v>0</v>
      </c>
      <c r="O16" s="389">
        <v>0</v>
      </c>
      <c r="P16" s="389">
        <v>0</v>
      </c>
      <c r="Q16" s="389">
        <v>0</v>
      </c>
      <c r="R16" s="389">
        <v>0</v>
      </c>
      <c r="S16" s="389">
        <v>0</v>
      </c>
      <c r="T16" s="389">
        <v>0</v>
      </c>
      <c r="U16" s="389">
        <v>0</v>
      </c>
      <c r="V16" s="389">
        <v>0</v>
      </c>
      <c r="W16" s="389">
        <v>0</v>
      </c>
      <c r="X16" s="389">
        <f t="shared" ref="X16:Y19" si="4">V16+T16+R16+P16+N16+L16+J16+F16+D16+B16</f>
        <v>51</v>
      </c>
      <c r="Y16" s="389">
        <f>W16+U16+S16+Q16+O16+M16+K16+G16+E16+C16</f>
        <v>19</v>
      </c>
      <c r="Z16" s="389">
        <f t="shared" si="2"/>
        <v>70</v>
      </c>
      <c r="AA16" s="390" t="s">
        <v>607</v>
      </c>
    </row>
    <row r="17" spans="1:27" ht="20.100000000000001" customHeight="1">
      <c r="A17" s="333" t="s">
        <v>128</v>
      </c>
      <c r="B17" s="389">
        <v>55</v>
      </c>
      <c r="C17" s="389">
        <v>3</v>
      </c>
      <c r="D17" s="389">
        <v>6</v>
      </c>
      <c r="E17" s="389">
        <v>2</v>
      </c>
      <c r="F17" s="389">
        <v>2</v>
      </c>
      <c r="G17" s="389">
        <v>1</v>
      </c>
      <c r="H17" s="389">
        <f t="shared" si="3"/>
        <v>8</v>
      </c>
      <c r="I17" s="389">
        <f t="shared" si="3"/>
        <v>3</v>
      </c>
      <c r="J17" s="389">
        <v>5</v>
      </c>
      <c r="K17" s="389">
        <v>3</v>
      </c>
      <c r="L17" s="389">
        <v>0</v>
      </c>
      <c r="M17" s="389">
        <v>0</v>
      </c>
      <c r="N17" s="389">
        <v>0</v>
      </c>
      <c r="O17" s="389">
        <v>0</v>
      </c>
      <c r="P17" s="389">
        <v>0</v>
      </c>
      <c r="Q17" s="389">
        <v>0</v>
      </c>
      <c r="R17" s="389">
        <v>0</v>
      </c>
      <c r="S17" s="389">
        <v>0</v>
      </c>
      <c r="T17" s="389">
        <v>0</v>
      </c>
      <c r="U17" s="389">
        <v>0</v>
      </c>
      <c r="V17" s="389">
        <v>0</v>
      </c>
      <c r="W17" s="389">
        <v>0</v>
      </c>
      <c r="X17" s="389">
        <f t="shared" si="4"/>
        <v>68</v>
      </c>
      <c r="Y17" s="389">
        <f t="shared" si="4"/>
        <v>9</v>
      </c>
      <c r="Z17" s="389">
        <f t="shared" si="2"/>
        <v>77</v>
      </c>
      <c r="AA17" s="390" t="s">
        <v>51</v>
      </c>
    </row>
    <row r="18" spans="1:27" ht="20.100000000000001" customHeight="1">
      <c r="A18" s="142" t="s">
        <v>52</v>
      </c>
      <c r="B18" s="389">
        <v>0</v>
      </c>
      <c r="C18" s="389">
        <v>0</v>
      </c>
      <c r="D18" s="389">
        <v>3</v>
      </c>
      <c r="E18" s="389">
        <v>1</v>
      </c>
      <c r="F18" s="389">
        <v>3</v>
      </c>
      <c r="G18" s="389"/>
      <c r="H18" s="389">
        <f t="shared" si="3"/>
        <v>6</v>
      </c>
      <c r="I18" s="389">
        <f t="shared" si="3"/>
        <v>1</v>
      </c>
      <c r="J18" s="389">
        <v>0</v>
      </c>
      <c r="K18" s="389">
        <v>0</v>
      </c>
      <c r="L18" s="389">
        <v>0</v>
      </c>
      <c r="M18" s="389">
        <v>0</v>
      </c>
      <c r="N18" s="389">
        <v>0</v>
      </c>
      <c r="O18" s="389">
        <v>0</v>
      </c>
      <c r="P18" s="389">
        <v>0</v>
      </c>
      <c r="Q18" s="389">
        <v>0</v>
      </c>
      <c r="R18" s="389">
        <v>0</v>
      </c>
      <c r="S18" s="389">
        <v>0</v>
      </c>
      <c r="T18" s="389">
        <v>0</v>
      </c>
      <c r="U18" s="389">
        <v>0</v>
      </c>
      <c r="V18" s="389">
        <v>0</v>
      </c>
      <c r="W18" s="389">
        <v>0</v>
      </c>
      <c r="X18" s="389">
        <f t="shared" si="4"/>
        <v>6</v>
      </c>
      <c r="Y18" s="389">
        <f t="shared" si="4"/>
        <v>1</v>
      </c>
      <c r="Z18" s="389">
        <f t="shared" si="2"/>
        <v>7</v>
      </c>
      <c r="AA18" s="390" t="s">
        <v>638</v>
      </c>
    </row>
    <row r="19" spans="1:27" ht="20.100000000000001" customHeight="1">
      <c r="A19" s="333" t="s">
        <v>54</v>
      </c>
      <c r="B19" s="389">
        <v>0</v>
      </c>
      <c r="C19" s="389">
        <v>0</v>
      </c>
      <c r="D19" s="389">
        <v>3</v>
      </c>
      <c r="E19" s="389">
        <v>2</v>
      </c>
      <c r="F19" s="389">
        <v>1</v>
      </c>
      <c r="G19" s="389">
        <v>1</v>
      </c>
      <c r="H19" s="389">
        <f t="shared" si="3"/>
        <v>4</v>
      </c>
      <c r="I19" s="389">
        <f t="shared" si="3"/>
        <v>3</v>
      </c>
      <c r="J19" s="389">
        <v>2</v>
      </c>
      <c r="K19" s="389">
        <v>1</v>
      </c>
      <c r="L19" s="389">
        <v>0</v>
      </c>
      <c r="M19" s="389">
        <v>0</v>
      </c>
      <c r="N19" s="389">
        <v>0</v>
      </c>
      <c r="O19" s="389">
        <v>0</v>
      </c>
      <c r="P19" s="389">
        <v>0</v>
      </c>
      <c r="Q19" s="389">
        <v>0</v>
      </c>
      <c r="R19" s="389">
        <v>0</v>
      </c>
      <c r="S19" s="389">
        <v>0</v>
      </c>
      <c r="T19" s="389">
        <v>0</v>
      </c>
      <c r="U19" s="389">
        <v>0</v>
      </c>
      <c r="V19" s="389">
        <v>0</v>
      </c>
      <c r="W19" s="389">
        <v>0</v>
      </c>
      <c r="X19" s="389">
        <f t="shared" si="4"/>
        <v>6</v>
      </c>
      <c r="Y19" s="389">
        <f t="shared" si="4"/>
        <v>4</v>
      </c>
      <c r="Z19" s="389">
        <f t="shared" si="2"/>
        <v>10</v>
      </c>
      <c r="AA19" s="390" t="s">
        <v>55</v>
      </c>
    </row>
    <row r="20" spans="1:27" ht="20.100000000000001" customHeight="1">
      <c r="A20" s="333" t="s">
        <v>56</v>
      </c>
      <c r="B20" s="389" t="s">
        <v>445</v>
      </c>
      <c r="C20" s="389" t="s">
        <v>445</v>
      </c>
      <c r="D20" s="389" t="s">
        <v>445</v>
      </c>
      <c r="E20" s="389" t="s">
        <v>445</v>
      </c>
      <c r="F20" s="389" t="s">
        <v>445</v>
      </c>
      <c r="G20" s="389" t="s">
        <v>445</v>
      </c>
      <c r="H20" s="389" t="s">
        <v>445</v>
      </c>
      <c r="I20" s="389" t="s">
        <v>445</v>
      </c>
      <c r="J20" s="389" t="s">
        <v>445</v>
      </c>
      <c r="K20" s="389" t="s">
        <v>445</v>
      </c>
      <c r="L20" s="389" t="s">
        <v>445</v>
      </c>
      <c r="M20" s="389" t="s">
        <v>445</v>
      </c>
      <c r="N20" s="389" t="s">
        <v>445</v>
      </c>
      <c r="O20" s="389" t="s">
        <v>445</v>
      </c>
      <c r="P20" s="389" t="s">
        <v>445</v>
      </c>
      <c r="Q20" s="389" t="s">
        <v>445</v>
      </c>
      <c r="R20" s="389" t="s">
        <v>445</v>
      </c>
      <c r="S20" s="389" t="s">
        <v>445</v>
      </c>
      <c r="T20" s="389" t="s">
        <v>445</v>
      </c>
      <c r="U20" s="389" t="s">
        <v>445</v>
      </c>
      <c r="V20" s="389" t="s">
        <v>445</v>
      </c>
      <c r="W20" s="389" t="s">
        <v>445</v>
      </c>
      <c r="X20" s="389" t="s">
        <v>445</v>
      </c>
      <c r="Y20" s="389" t="s">
        <v>445</v>
      </c>
      <c r="Z20" s="389" t="s">
        <v>445</v>
      </c>
      <c r="AA20" s="390" t="s">
        <v>57</v>
      </c>
    </row>
    <row r="21" spans="1:27" ht="20.100000000000001" customHeight="1">
      <c r="A21" s="333" t="s">
        <v>129</v>
      </c>
      <c r="B21" s="389">
        <v>24</v>
      </c>
      <c r="C21" s="389">
        <v>12</v>
      </c>
      <c r="D21" s="389">
        <v>20</v>
      </c>
      <c r="E21" s="389">
        <v>4</v>
      </c>
      <c r="F21" s="389">
        <v>14</v>
      </c>
      <c r="G21" s="389">
        <v>4</v>
      </c>
      <c r="H21" s="389">
        <f t="shared" ref="H21:I23" si="5">F21+D21</f>
        <v>34</v>
      </c>
      <c r="I21" s="389">
        <f t="shared" si="5"/>
        <v>8</v>
      </c>
      <c r="J21" s="389">
        <v>0</v>
      </c>
      <c r="K21" s="389">
        <v>0</v>
      </c>
      <c r="L21" s="389">
        <v>0</v>
      </c>
      <c r="M21" s="389">
        <v>0</v>
      </c>
      <c r="N21" s="389">
        <v>0</v>
      </c>
      <c r="O21" s="389">
        <v>0</v>
      </c>
      <c r="P21" s="389">
        <v>0</v>
      </c>
      <c r="Q21" s="389">
        <v>0</v>
      </c>
      <c r="R21" s="389">
        <v>0</v>
      </c>
      <c r="S21" s="389">
        <v>0</v>
      </c>
      <c r="T21" s="389">
        <v>0</v>
      </c>
      <c r="U21" s="389">
        <v>0</v>
      </c>
      <c r="V21" s="389">
        <v>0</v>
      </c>
      <c r="W21" s="389">
        <v>0</v>
      </c>
      <c r="X21" s="389">
        <f t="shared" ref="X21:Y26" si="6">V21+T21+R21+P21+N21+L21+J21+F21+D21+B21</f>
        <v>58</v>
      </c>
      <c r="Y21" s="389">
        <f t="shared" si="6"/>
        <v>20</v>
      </c>
      <c r="Z21" s="389">
        <f t="shared" si="2"/>
        <v>78</v>
      </c>
      <c r="AA21" s="390" t="s">
        <v>637</v>
      </c>
    </row>
    <row r="22" spans="1:27" ht="20.100000000000001" customHeight="1" thickBot="1">
      <c r="A22" s="347" t="s">
        <v>69</v>
      </c>
      <c r="B22" s="391">
        <v>0</v>
      </c>
      <c r="C22" s="391">
        <v>0</v>
      </c>
      <c r="D22" s="391">
        <v>1</v>
      </c>
      <c r="E22" s="391">
        <v>2</v>
      </c>
      <c r="F22" s="391"/>
      <c r="G22" s="391">
        <v>1</v>
      </c>
      <c r="H22" s="391">
        <f t="shared" si="5"/>
        <v>1</v>
      </c>
      <c r="I22" s="391">
        <f t="shared" si="5"/>
        <v>3</v>
      </c>
      <c r="J22" s="391">
        <v>0</v>
      </c>
      <c r="K22" s="391">
        <v>3</v>
      </c>
      <c r="L22" s="391">
        <v>0</v>
      </c>
      <c r="M22" s="391">
        <v>0</v>
      </c>
      <c r="N22" s="391">
        <v>0</v>
      </c>
      <c r="O22" s="391">
        <v>0</v>
      </c>
      <c r="P22" s="391">
        <v>0</v>
      </c>
      <c r="Q22" s="391">
        <v>0</v>
      </c>
      <c r="R22" s="391">
        <v>0</v>
      </c>
      <c r="S22" s="391">
        <v>0</v>
      </c>
      <c r="T22" s="391">
        <v>0</v>
      </c>
      <c r="U22" s="391">
        <v>0</v>
      </c>
      <c r="V22" s="391">
        <v>0</v>
      </c>
      <c r="W22" s="391">
        <v>0</v>
      </c>
      <c r="X22" s="391">
        <f t="shared" si="6"/>
        <v>1</v>
      </c>
      <c r="Y22" s="391">
        <f t="shared" si="6"/>
        <v>6</v>
      </c>
      <c r="Z22" s="391">
        <f t="shared" si="2"/>
        <v>7</v>
      </c>
      <c r="AA22" s="392" t="s">
        <v>62</v>
      </c>
    </row>
    <row r="23" spans="1:27" ht="20.100000000000001" customHeight="1" thickTop="1" thickBot="1">
      <c r="A23" s="350" t="s">
        <v>23</v>
      </c>
      <c r="B23" s="393">
        <f>SUM(B7:B22)</f>
        <v>341</v>
      </c>
      <c r="C23" s="393">
        <f t="shared" ref="C23:W23" si="7">SUM(C7:C22)</f>
        <v>88</v>
      </c>
      <c r="D23" s="393">
        <f t="shared" si="7"/>
        <v>187</v>
      </c>
      <c r="E23" s="393">
        <f t="shared" si="7"/>
        <v>71</v>
      </c>
      <c r="F23" s="393">
        <f t="shared" si="7"/>
        <v>178</v>
      </c>
      <c r="G23" s="393">
        <f t="shared" si="7"/>
        <v>75</v>
      </c>
      <c r="H23" s="393">
        <f t="shared" si="5"/>
        <v>365</v>
      </c>
      <c r="I23" s="393">
        <f t="shared" si="5"/>
        <v>146</v>
      </c>
      <c r="J23" s="393">
        <f t="shared" si="7"/>
        <v>177</v>
      </c>
      <c r="K23" s="393">
        <f t="shared" si="7"/>
        <v>74</v>
      </c>
      <c r="L23" s="393">
        <f t="shared" si="7"/>
        <v>0</v>
      </c>
      <c r="M23" s="393">
        <f t="shared" si="7"/>
        <v>0</v>
      </c>
      <c r="N23" s="393">
        <f t="shared" si="7"/>
        <v>0</v>
      </c>
      <c r="O23" s="393">
        <f t="shared" si="7"/>
        <v>0</v>
      </c>
      <c r="P23" s="393">
        <f t="shared" si="7"/>
        <v>0</v>
      </c>
      <c r="Q23" s="393">
        <f t="shared" si="7"/>
        <v>0</v>
      </c>
      <c r="R23" s="393">
        <f t="shared" si="7"/>
        <v>0</v>
      </c>
      <c r="S23" s="393">
        <f t="shared" si="7"/>
        <v>0</v>
      </c>
      <c r="T23" s="393">
        <f t="shared" si="7"/>
        <v>0</v>
      </c>
      <c r="U23" s="393">
        <f t="shared" si="7"/>
        <v>0</v>
      </c>
      <c r="V23" s="393">
        <f t="shared" si="7"/>
        <v>0</v>
      </c>
      <c r="W23" s="393">
        <f t="shared" si="7"/>
        <v>0</v>
      </c>
      <c r="X23" s="393">
        <f t="shared" si="6"/>
        <v>883</v>
      </c>
      <c r="Y23" s="393">
        <f t="shared" si="6"/>
        <v>308</v>
      </c>
      <c r="Z23" s="393">
        <f t="shared" ref="Z23" si="8">SUM(Z8:Z22)</f>
        <v>1191</v>
      </c>
      <c r="AA23" s="394" t="s">
        <v>24</v>
      </c>
    </row>
    <row r="24" spans="1:27" ht="0.75" customHeight="1" thickTop="1">
      <c r="A24" s="395"/>
      <c r="B24" s="395"/>
      <c r="C24" s="395"/>
      <c r="D24" s="395"/>
      <c r="E24" s="395"/>
      <c r="F24" s="395"/>
      <c r="G24" s="395"/>
      <c r="H24" s="395"/>
      <c r="I24" s="395"/>
      <c r="J24" s="395"/>
      <c r="K24" s="395"/>
      <c r="L24" s="395"/>
      <c r="M24" s="395"/>
      <c r="N24" s="395"/>
      <c r="O24" s="395"/>
      <c r="P24" s="395"/>
      <c r="Q24" s="395"/>
      <c r="R24" s="395"/>
      <c r="S24" s="395"/>
      <c r="T24" s="395"/>
      <c r="U24" s="395"/>
      <c r="V24" s="395"/>
      <c r="W24" s="395"/>
      <c r="X24" s="396">
        <f t="shared" si="6"/>
        <v>0</v>
      </c>
      <c r="Y24" s="396">
        <f t="shared" si="6"/>
        <v>0</v>
      </c>
      <c r="Z24" s="395"/>
    </row>
    <row r="25" spans="1:27" ht="19.5" hidden="1" customHeight="1">
      <c r="X25" s="396">
        <f t="shared" si="6"/>
        <v>0</v>
      </c>
      <c r="Y25" s="396">
        <f t="shared" si="6"/>
        <v>0</v>
      </c>
    </row>
    <row r="26" spans="1:27" ht="19.5" hidden="1" customHeight="1">
      <c r="X26" s="396">
        <f t="shared" si="6"/>
        <v>0</v>
      </c>
      <c r="Y26" s="396">
        <f t="shared" si="6"/>
        <v>0</v>
      </c>
    </row>
  </sheetData>
  <mergeCells count="20">
    <mergeCell ref="A1:Z1"/>
    <mergeCell ref="A2:AA2"/>
    <mergeCell ref="Z3:AA3"/>
    <mergeCell ref="A4:A7"/>
    <mergeCell ref="B4:C4"/>
    <mergeCell ref="F4:G5"/>
    <mergeCell ref="J4:K5"/>
    <mergeCell ref="L4:M5"/>
    <mergeCell ref="N4:O5"/>
    <mergeCell ref="B5:C5"/>
    <mergeCell ref="X5:Z5"/>
    <mergeCell ref="P4:Q5"/>
    <mergeCell ref="H4:I5"/>
    <mergeCell ref="D4:E5"/>
    <mergeCell ref="V4:W4"/>
    <mergeCell ref="V5:W5"/>
    <mergeCell ref="R4:S5"/>
    <mergeCell ref="T4:U5"/>
    <mergeCell ref="X4:Z4"/>
    <mergeCell ref="AA4:AA7"/>
  </mergeCells>
  <printOptions horizontalCentered="1"/>
  <pageMargins left="1" right="1" top="1.5" bottom="1" header="1.5" footer="1"/>
  <pageSetup paperSize="9" scale="8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21"/>
  <sheetViews>
    <sheetView rightToLeft="1" view="pageBreakPreview" zoomScale="80" zoomScaleNormal="100" zoomScaleSheetLayoutView="80" workbookViewId="0">
      <selection sqref="A1:G1"/>
    </sheetView>
  </sheetViews>
  <sheetFormatPr defaultColWidth="9.109375" defaultRowHeight="13.2"/>
  <cols>
    <col min="1" max="2" width="10.109375" style="87" customWidth="1"/>
    <col min="3" max="4" width="19.88671875" style="87" customWidth="1"/>
    <col min="5" max="5" width="20.88671875" style="87" customWidth="1"/>
    <col min="6" max="7" width="20.44140625" style="87" customWidth="1"/>
    <col min="8" max="16384" width="9.109375" style="87"/>
  </cols>
  <sheetData>
    <row r="1" spans="1:7" s="109" customFormat="1" ht="24" customHeight="1">
      <c r="A1" s="602" t="s">
        <v>691</v>
      </c>
      <c r="B1" s="602"/>
      <c r="C1" s="602"/>
      <c r="D1" s="602"/>
      <c r="E1" s="602"/>
      <c r="F1" s="602"/>
      <c r="G1" s="602"/>
    </row>
    <row r="2" spans="1:7" s="109" customFormat="1" ht="30.75" customHeight="1">
      <c r="A2" s="692" t="s">
        <v>650</v>
      </c>
      <c r="B2" s="692"/>
      <c r="C2" s="692"/>
      <c r="D2" s="692"/>
      <c r="E2" s="692"/>
      <c r="F2" s="692"/>
      <c r="G2" s="692"/>
    </row>
    <row r="3" spans="1:7" s="109" customFormat="1" ht="21.75" customHeight="1" thickBot="1">
      <c r="A3" s="906" t="s">
        <v>514</v>
      </c>
      <c r="B3" s="906"/>
      <c r="C3" s="906"/>
      <c r="D3" s="906"/>
      <c r="E3" s="906"/>
      <c r="F3" s="745" t="s">
        <v>454</v>
      </c>
      <c r="G3" s="745"/>
    </row>
    <row r="4" spans="1:7" ht="17.25" customHeight="1" thickTop="1">
      <c r="A4" s="907" t="s">
        <v>490</v>
      </c>
      <c r="B4" s="907"/>
      <c r="C4" s="907" t="s">
        <v>491</v>
      </c>
      <c r="D4" s="907"/>
      <c r="E4" s="657" t="s">
        <v>386</v>
      </c>
      <c r="F4" s="910" t="s">
        <v>492</v>
      </c>
      <c r="G4" s="910"/>
    </row>
    <row r="5" spans="1:7" ht="16.5" customHeight="1">
      <c r="A5" s="908"/>
      <c r="B5" s="908"/>
      <c r="C5" s="397" t="s">
        <v>11</v>
      </c>
      <c r="D5" s="397" t="s">
        <v>12</v>
      </c>
      <c r="E5" s="658"/>
      <c r="F5" s="911"/>
      <c r="G5" s="911"/>
    </row>
    <row r="6" spans="1:7" ht="20.100000000000001" customHeight="1" thickBot="1">
      <c r="A6" s="909"/>
      <c r="B6" s="909"/>
      <c r="C6" s="398" t="s">
        <v>16</v>
      </c>
      <c r="D6" s="398" t="s">
        <v>17</v>
      </c>
      <c r="E6" s="334" t="s">
        <v>18</v>
      </c>
      <c r="F6" s="912"/>
      <c r="G6" s="912"/>
    </row>
    <row r="7" spans="1:7" ht="27" customHeight="1" thickTop="1">
      <c r="A7" s="905" t="s">
        <v>76</v>
      </c>
      <c r="B7" s="905"/>
      <c r="C7" s="396">
        <v>138</v>
      </c>
      <c r="D7" s="396">
        <v>51</v>
      </c>
      <c r="E7" s="396">
        <f t="shared" ref="E7:E14" si="0">SUM(C7:D7)</f>
        <v>189</v>
      </c>
      <c r="F7" s="899" t="s">
        <v>493</v>
      </c>
      <c r="G7" s="899"/>
    </row>
    <row r="8" spans="1:7" ht="27" customHeight="1">
      <c r="A8" s="898" t="s">
        <v>101</v>
      </c>
      <c r="B8" s="898"/>
      <c r="C8" s="397">
        <v>6</v>
      </c>
      <c r="D8" s="397">
        <v>7</v>
      </c>
      <c r="E8" s="397">
        <f t="shared" si="0"/>
        <v>13</v>
      </c>
      <c r="F8" s="899" t="s">
        <v>81</v>
      </c>
      <c r="G8" s="899"/>
    </row>
    <row r="9" spans="1:7" ht="27" customHeight="1">
      <c r="A9" s="898" t="s">
        <v>102</v>
      </c>
      <c r="B9" s="898"/>
      <c r="C9" s="397">
        <v>79</v>
      </c>
      <c r="D9" s="397">
        <v>22</v>
      </c>
      <c r="E9" s="397">
        <f t="shared" si="0"/>
        <v>101</v>
      </c>
      <c r="F9" s="899" t="s">
        <v>424</v>
      </c>
      <c r="G9" s="899"/>
    </row>
    <row r="10" spans="1:7" ht="27" customHeight="1">
      <c r="A10" s="898" t="s">
        <v>457</v>
      </c>
      <c r="B10" s="898"/>
      <c r="C10" s="397">
        <v>13</v>
      </c>
      <c r="D10" s="397">
        <v>7</v>
      </c>
      <c r="E10" s="397">
        <f t="shared" si="0"/>
        <v>20</v>
      </c>
      <c r="F10" s="899" t="s">
        <v>494</v>
      </c>
      <c r="G10" s="899"/>
    </row>
    <row r="11" spans="1:7" ht="27" customHeight="1">
      <c r="A11" s="898" t="s">
        <v>317</v>
      </c>
      <c r="B11" s="898"/>
      <c r="C11" s="397">
        <v>3</v>
      </c>
      <c r="D11" s="397">
        <v>0</v>
      </c>
      <c r="E11" s="397">
        <f t="shared" si="0"/>
        <v>3</v>
      </c>
      <c r="F11" s="899" t="s">
        <v>82</v>
      </c>
      <c r="G11" s="899"/>
    </row>
    <row r="12" spans="1:7" ht="27" customHeight="1">
      <c r="A12" s="898" t="s">
        <v>495</v>
      </c>
      <c r="B12" s="898"/>
      <c r="C12" s="397">
        <v>36</v>
      </c>
      <c r="D12" s="397">
        <v>9</v>
      </c>
      <c r="E12" s="397">
        <f t="shared" si="0"/>
        <v>45</v>
      </c>
      <c r="F12" s="904" t="s">
        <v>496</v>
      </c>
      <c r="G12" s="904"/>
    </row>
    <row r="13" spans="1:7" ht="27" customHeight="1">
      <c r="A13" s="898" t="s">
        <v>497</v>
      </c>
      <c r="B13" s="898"/>
      <c r="C13" s="397">
        <v>2</v>
      </c>
      <c r="D13" s="397">
        <v>1</v>
      </c>
      <c r="E13" s="397">
        <f t="shared" si="0"/>
        <v>3</v>
      </c>
      <c r="F13" s="899" t="s">
        <v>498</v>
      </c>
      <c r="G13" s="899"/>
    </row>
    <row r="14" spans="1:7" ht="27" customHeight="1" thickBot="1">
      <c r="A14" s="900" t="s">
        <v>70</v>
      </c>
      <c r="B14" s="900"/>
      <c r="C14" s="398">
        <v>162</v>
      </c>
      <c r="D14" s="399">
        <v>72</v>
      </c>
      <c r="E14" s="399">
        <f t="shared" si="0"/>
        <v>234</v>
      </c>
      <c r="F14" s="901" t="s">
        <v>71</v>
      </c>
      <c r="G14" s="901"/>
    </row>
    <row r="15" spans="1:7" ht="27" customHeight="1" thickTop="1" thickBot="1">
      <c r="A15" s="902" t="s">
        <v>23</v>
      </c>
      <c r="B15" s="902"/>
      <c r="C15" s="148">
        <f>SUM(C7:C14)</f>
        <v>439</v>
      </c>
      <c r="D15" s="148">
        <f t="shared" ref="D15:E15" si="1">SUM(D7:D14)</f>
        <v>169</v>
      </c>
      <c r="E15" s="148">
        <f t="shared" si="1"/>
        <v>608</v>
      </c>
      <c r="F15" s="903" t="s">
        <v>24</v>
      </c>
      <c r="G15" s="903"/>
    </row>
    <row r="16" spans="1:7" ht="15.75" hidden="1" customHeight="1">
      <c r="E16" s="400"/>
    </row>
    <row r="17" spans="5:5" ht="15.75" hidden="1" customHeight="1">
      <c r="E17" s="400"/>
    </row>
    <row r="18" spans="5:5" ht="15.75" hidden="1" customHeight="1">
      <c r="E18" s="400"/>
    </row>
    <row r="19" spans="5:5" ht="16.2" thickTop="1">
      <c r="E19" s="400"/>
    </row>
    <row r="20" spans="5:5" ht="15.6">
      <c r="E20" s="400"/>
    </row>
    <row r="21" spans="5:5">
      <c r="E21" s="280"/>
    </row>
  </sheetData>
  <mergeCells count="26">
    <mergeCell ref="A1:G1"/>
    <mergeCell ref="A2:G2"/>
    <mergeCell ref="A3:E3"/>
    <mergeCell ref="F3:G3"/>
    <mergeCell ref="A4:B6"/>
    <mergeCell ref="C4:D4"/>
    <mergeCell ref="E4:E5"/>
    <mergeCell ref="F4:G6"/>
    <mergeCell ref="A7:B7"/>
    <mergeCell ref="F7:G7"/>
    <mergeCell ref="A8:B8"/>
    <mergeCell ref="F8:G8"/>
    <mergeCell ref="A9:B9"/>
    <mergeCell ref="F9:G9"/>
    <mergeCell ref="A10:B10"/>
    <mergeCell ref="F10:G10"/>
    <mergeCell ref="A11:B11"/>
    <mergeCell ref="F11:G11"/>
    <mergeCell ref="A12:B12"/>
    <mergeCell ref="F12:G12"/>
    <mergeCell ref="A13:B13"/>
    <mergeCell ref="F13:G13"/>
    <mergeCell ref="A14:B14"/>
    <mergeCell ref="F14:G14"/>
    <mergeCell ref="A15:B15"/>
    <mergeCell ref="F15:G15"/>
  </mergeCells>
  <printOptions horizontalCentered="1"/>
  <pageMargins left="1" right="1" top="1.5" bottom="1" header="1.5" footer="1"/>
  <pageSetup paperSize="9" scale="85"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40"/>
  <sheetViews>
    <sheetView rightToLeft="1" view="pageBreakPreview" zoomScale="80" zoomScaleNormal="100" zoomScaleSheetLayoutView="80" workbookViewId="0">
      <selection activeCell="A3" sqref="A3:R3"/>
    </sheetView>
  </sheetViews>
  <sheetFormatPr defaultColWidth="9.109375" defaultRowHeight="20.100000000000001" customHeight="1"/>
  <cols>
    <col min="1" max="1" width="11.88671875" style="109" customWidth="1"/>
    <col min="2" max="2" width="7.109375" style="109" customWidth="1"/>
    <col min="3" max="3" width="6.88671875" style="109" customWidth="1"/>
    <col min="4" max="4" width="6.5546875" style="109" customWidth="1"/>
    <col min="5" max="5" width="8.6640625" style="109" customWidth="1"/>
    <col min="6" max="7" width="7.44140625" style="109" customWidth="1"/>
    <col min="8" max="8" width="7.109375" style="109" customWidth="1"/>
    <col min="9" max="9" width="7.44140625" style="109" customWidth="1"/>
    <col min="10" max="16" width="8.44140625" style="109" customWidth="1"/>
    <col min="17" max="17" width="9.109375" style="109" hidden="1" customWidth="1"/>
    <col min="18" max="18" width="16.109375" style="109" bestFit="1" customWidth="1"/>
    <col min="19" max="16384" width="9.109375" style="109"/>
  </cols>
  <sheetData>
    <row r="1" spans="1:18" ht="22.5" customHeight="1">
      <c r="A1" s="601"/>
      <c r="B1" s="601"/>
      <c r="C1" s="601"/>
      <c r="D1" s="601"/>
      <c r="E1" s="601"/>
      <c r="F1" s="601"/>
      <c r="G1" s="601"/>
      <c r="H1" s="601"/>
      <c r="I1" s="601"/>
      <c r="J1" s="601"/>
      <c r="K1" s="601"/>
      <c r="L1" s="601"/>
      <c r="M1" s="601"/>
      <c r="N1" s="601"/>
      <c r="O1" s="601"/>
      <c r="P1" s="601"/>
    </row>
    <row r="2" spans="1:18" ht="23.25" customHeight="1">
      <c r="A2" s="601" t="s">
        <v>651</v>
      </c>
      <c r="B2" s="601"/>
      <c r="C2" s="601"/>
      <c r="D2" s="601"/>
      <c r="E2" s="601"/>
      <c r="F2" s="601"/>
      <c r="G2" s="601"/>
      <c r="H2" s="601"/>
      <c r="I2" s="601"/>
      <c r="J2" s="601"/>
      <c r="K2" s="601"/>
      <c r="L2" s="601"/>
      <c r="M2" s="601"/>
      <c r="N2" s="601"/>
      <c r="O2" s="601"/>
      <c r="P2" s="601"/>
    </row>
    <row r="3" spans="1:18" ht="25.5" customHeight="1">
      <c r="A3" s="913" t="s">
        <v>746</v>
      </c>
      <c r="B3" s="913"/>
      <c r="C3" s="913"/>
      <c r="D3" s="913"/>
      <c r="E3" s="913"/>
      <c r="F3" s="913"/>
      <c r="G3" s="913"/>
      <c r="H3" s="913"/>
      <c r="I3" s="913"/>
      <c r="J3" s="913"/>
      <c r="K3" s="913"/>
      <c r="L3" s="913"/>
      <c r="M3" s="913"/>
      <c r="N3" s="913"/>
      <c r="O3" s="913"/>
      <c r="P3" s="913"/>
      <c r="Q3" s="913"/>
      <c r="R3" s="913"/>
    </row>
    <row r="4" spans="1:18" ht="20.100000000000001" customHeight="1" thickBot="1">
      <c r="A4" s="526" t="s">
        <v>515</v>
      </c>
      <c r="B4" s="526"/>
      <c r="C4" s="526"/>
      <c r="D4" s="526"/>
      <c r="E4" s="526"/>
      <c r="F4" s="526"/>
      <c r="G4" s="526"/>
      <c r="H4" s="526"/>
      <c r="I4" s="526"/>
      <c r="J4" s="526"/>
      <c r="K4" s="526"/>
      <c r="L4" s="526"/>
      <c r="M4" s="526"/>
      <c r="N4" s="526"/>
      <c r="O4" s="526"/>
      <c r="P4" s="661" t="s">
        <v>516</v>
      </c>
      <c r="Q4" s="661"/>
      <c r="R4" s="661"/>
    </row>
    <row r="5" spans="1:18" ht="20.100000000000001" customHeight="1" thickTop="1">
      <c r="A5" s="598" t="s">
        <v>28</v>
      </c>
      <c r="B5" s="608" t="s">
        <v>86</v>
      </c>
      <c r="C5" s="608"/>
      <c r="D5" s="608" t="s">
        <v>87</v>
      </c>
      <c r="E5" s="608"/>
      <c r="F5" s="608" t="s">
        <v>88</v>
      </c>
      <c r="G5" s="608"/>
      <c r="H5" s="608" t="s">
        <v>89</v>
      </c>
      <c r="I5" s="608"/>
      <c r="J5" s="608" t="s">
        <v>90</v>
      </c>
      <c r="K5" s="608"/>
      <c r="L5" s="608" t="s">
        <v>502</v>
      </c>
      <c r="M5" s="608"/>
      <c r="N5" s="608" t="s">
        <v>31</v>
      </c>
      <c r="O5" s="608"/>
      <c r="P5" s="608"/>
      <c r="Q5" s="402"/>
      <c r="R5" s="593" t="s">
        <v>7</v>
      </c>
    </row>
    <row r="6" spans="1:18" ht="20.100000000000001" customHeight="1">
      <c r="A6" s="599"/>
      <c r="B6" s="611" t="s">
        <v>91</v>
      </c>
      <c r="C6" s="611"/>
      <c r="D6" s="611" t="s">
        <v>92</v>
      </c>
      <c r="E6" s="611"/>
      <c r="F6" s="611" t="s">
        <v>93</v>
      </c>
      <c r="G6" s="611"/>
      <c r="H6" s="611" t="s">
        <v>94</v>
      </c>
      <c r="I6" s="611"/>
      <c r="J6" s="611" t="s">
        <v>503</v>
      </c>
      <c r="K6" s="611"/>
      <c r="L6" s="611" t="s">
        <v>332</v>
      </c>
      <c r="M6" s="611"/>
      <c r="N6" s="611" t="s">
        <v>24</v>
      </c>
      <c r="O6" s="611"/>
      <c r="P6" s="611"/>
      <c r="Q6" s="402"/>
      <c r="R6" s="594"/>
    </row>
    <row r="7" spans="1:18" ht="20.100000000000001" customHeight="1">
      <c r="A7" s="599"/>
      <c r="B7" s="270" t="s">
        <v>11</v>
      </c>
      <c r="C7" s="270" t="s">
        <v>12</v>
      </c>
      <c r="D7" s="270" t="s">
        <v>11</v>
      </c>
      <c r="E7" s="270" t="s">
        <v>12</v>
      </c>
      <c r="F7" s="270" t="s">
        <v>11</v>
      </c>
      <c r="G7" s="270" t="s">
        <v>12</v>
      </c>
      <c r="H7" s="270" t="s">
        <v>11</v>
      </c>
      <c r="I7" s="270" t="s">
        <v>12</v>
      </c>
      <c r="J7" s="270" t="s">
        <v>11</v>
      </c>
      <c r="K7" s="270" t="s">
        <v>12</v>
      </c>
      <c r="L7" s="270" t="s">
        <v>11</v>
      </c>
      <c r="M7" s="270" t="s">
        <v>12</v>
      </c>
      <c r="N7" s="270" t="s">
        <v>11</v>
      </c>
      <c r="O7" s="270" t="s">
        <v>12</v>
      </c>
      <c r="P7" s="330" t="s">
        <v>13</v>
      </c>
      <c r="Q7" s="402"/>
      <c r="R7" s="594"/>
    </row>
    <row r="8" spans="1:18" ht="21" customHeight="1" thickBot="1">
      <c r="A8" s="662"/>
      <c r="B8" s="403" t="s">
        <v>16</v>
      </c>
      <c r="C8" s="403" t="s">
        <v>17</v>
      </c>
      <c r="D8" s="403" t="s">
        <v>16</v>
      </c>
      <c r="E8" s="403" t="s">
        <v>17</v>
      </c>
      <c r="F8" s="403" t="s">
        <v>16</v>
      </c>
      <c r="G8" s="403" t="s">
        <v>17</v>
      </c>
      <c r="H8" s="403" t="s">
        <v>16</v>
      </c>
      <c r="I8" s="403" t="s">
        <v>17</v>
      </c>
      <c r="J8" s="403" t="s">
        <v>16</v>
      </c>
      <c r="K8" s="403" t="s">
        <v>17</v>
      </c>
      <c r="L8" s="403" t="s">
        <v>16</v>
      </c>
      <c r="M8" s="403" t="s">
        <v>17</v>
      </c>
      <c r="N8" s="403" t="s">
        <v>16</v>
      </c>
      <c r="O8" s="403" t="s">
        <v>17</v>
      </c>
      <c r="P8" s="403" t="s">
        <v>147</v>
      </c>
      <c r="Q8" s="404"/>
      <c r="R8" s="914"/>
    </row>
    <row r="9" spans="1:18" ht="21" customHeight="1" thickTop="1">
      <c r="A9" s="177" t="s">
        <v>125</v>
      </c>
      <c r="B9" s="303">
        <v>0</v>
      </c>
      <c r="C9" s="303">
        <v>1</v>
      </c>
      <c r="D9" s="303">
        <v>0</v>
      </c>
      <c r="E9" s="303">
        <v>0</v>
      </c>
      <c r="F9" s="303">
        <v>0</v>
      </c>
      <c r="G9" s="303">
        <v>1</v>
      </c>
      <c r="H9" s="303">
        <v>0</v>
      </c>
      <c r="I9" s="303">
        <v>1</v>
      </c>
      <c r="J9" s="303">
        <v>0</v>
      </c>
      <c r="K9" s="303">
        <v>1</v>
      </c>
      <c r="L9" s="303">
        <v>0</v>
      </c>
      <c r="M9" s="303">
        <v>0</v>
      </c>
      <c r="N9" s="303">
        <f t="shared" ref="N9:O23" si="0">SUM(L9,J9,H9,F9,D9,B9)</f>
        <v>0</v>
      </c>
      <c r="O9" s="303">
        <f t="shared" si="0"/>
        <v>4</v>
      </c>
      <c r="P9" s="303">
        <f t="shared" ref="P9:P23" si="1">SUM(N9:O9)</f>
        <v>4</v>
      </c>
      <c r="Q9" s="388" t="s">
        <v>36</v>
      </c>
      <c r="R9" s="388" t="s">
        <v>36</v>
      </c>
    </row>
    <row r="10" spans="1:18" ht="19.5" customHeight="1">
      <c r="A10" s="333" t="s">
        <v>39</v>
      </c>
      <c r="B10" s="512">
        <v>3</v>
      </c>
      <c r="C10" s="512">
        <v>2</v>
      </c>
      <c r="D10" s="138">
        <v>2</v>
      </c>
      <c r="E10" s="512">
        <v>6</v>
      </c>
      <c r="F10" s="512">
        <v>1</v>
      </c>
      <c r="G10" s="138">
        <v>3</v>
      </c>
      <c r="H10" s="512">
        <v>2</v>
      </c>
      <c r="I10" s="512">
        <v>2</v>
      </c>
      <c r="J10" s="138">
        <v>11</v>
      </c>
      <c r="K10" s="512">
        <v>27</v>
      </c>
      <c r="L10" s="512">
        <v>1</v>
      </c>
      <c r="M10" s="138">
        <v>3</v>
      </c>
      <c r="N10" s="525">
        <f t="shared" si="0"/>
        <v>20</v>
      </c>
      <c r="O10" s="525">
        <f t="shared" si="0"/>
        <v>43</v>
      </c>
      <c r="P10" s="141">
        <f t="shared" si="1"/>
        <v>63</v>
      </c>
      <c r="Q10" s="406"/>
      <c r="R10" s="407" t="s">
        <v>40</v>
      </c>
    </row>
    <row r="11" spans="1:18" ht="19.5" customHeight="1">
      <c r="A11" s="333" t="s">
        <v>126</v>
      </c>
      <c r="B11" s="512">
        <v>0</v>
      </c>
      <c r="C11" s="512">
        <v>5</v>
      </c>
      <c r="D11" s="138">
        <v>0</v>
      </c>
      <c r="E11" s="512">
        <v>0</v>
      </c>
      <c r="F11" s="512">
        <v>0</v>
      </c>
      <c r="G11" s="138">
        <v>1</v>
      </c>
      <c r="H11" s="512">
        <v>0</v>
      </c>
      <c r="I11" s="512">
        <v>3</v>
      </c>
      <c r="J11" s="138">
        <v>0</v>
      </c>
      <c r="K11" s="512">
        <v>18</v>
      </c>
      <c r="L11" s="512">
        <v>0</v>
      </c>
      <c r="M11" s="138">
        <v>0</v>
      </c>
      <c r="N11" s="512">
        <f t="shared" si="0"/>
        <v>0</v>
      </c>
      <c r="O11" s="512">
        <f t="shared" si="0"/>
        <v>27</v>
      </c>
      <c r="P11" s="138">
        <f t="shared" si="1"/>
        <v>27</v>
      </c>
      <c r="Q11" s="408"/>
      <c r="R11" s="97" t="s">
        <v>42</v>
      </c>
    </row>
    <row r="12" spans="1:18" ht="19.5" customHeight="1">
      <c r="A12" s="333" t="s">
        <v>127</v>
      </c>
      <c r="B12" s="512">
        <v>3</v>
      </c>
      <c r="C12" s="512">
        <v>2</v>
      </c>
      <c r="D12" s="138">
        <v>0</v>
      </c>
      <c r="E12" s="512">
        <v>0</v>
      </c>
      <c r="F12" s="512">
        <v>4</v>
      </c>
      <c r="G12" s="138">
        <v>6</v>
      </c>
      <c r="H12" s="512">
        <v>2</v>
      </c>
      <c r="I12" s="512">
        <v>5</v>
      </c>
      <c r="J12" s="138">
        <v>4</v>
      </c>
      <c r="K12" s="512">
        <v>0</v>
      </c>
      <c r="L12" s="512">
        <v>0</v>
      </c>
      <c r="M12" s="138">
        <v>0</v>
      </c>
      <c r="N12" s="512">
        <f t="shared" si="0"/>
        <v>13</v>
      </c>
      <c r="O12" s="512">
        <f t="shared" si="0"/>
        <v>13</v>
      </c>
      <c r="P12" s="138">
        <f t="shared" si="1"/>
        <v>26</v>
      </c>
      <c r="Q12" s="408"/>
      <c r="R12" s="97" t="s">
        <v>45</v>
      </c>
    </row>
    <row r="13" spans="1:18" ht="19.5" customHeight="1">
      <c r="A13" s="333" t="s">
        <v>19</v>
      </c>
      <c r="B13" s="512">
        <v>83</v>
      </c>
      <c r="C13" s="512">
        <v>46</v>
      </c>
      <c r="D13" s="138">
        <v>12</v>
      </c>
      <c r="E13" s="512">
        <v>23</v>
      </c>
      <c r="F13" s="512">
        <v>16</v>
      </c>
      <c r="G13" s="138">
        <v>23</v>
      </c>
      <c r="H13" s="512">
        <v>19</v>
      </c>
      <c r="I13" s="512">
        <v>53</v>
      </c>
      <c r="J13" s="138">
        <v>56</v>
      </c>
      <c r="K13" s="512">
        <v>175</v>
      </c>
      <c r="L13" s="512">
        <v>5</v>
      </c>
      <c r="M13" s="138">
        <v>3</v>
      </c>
      <c r="N13" s="512">
        <f t="shared" si="0"/>
        <v>191</v>
      </c>
      <c r="O13" s="512">
        <f t="shared" si="0"/>
        <v>323</v>
      </c>
      <c r="P13" s="138">
        <f t="shared" si="1"/>
        <v>514</v>
      </c>
      <c r="Q13" s="408"/>
      <c r="R13" s="97" t="s">
        <v>20</v>
      </c>
    </row>
    <row r="14" spans="1:18" ht="19.5" customHeight="1">
      <c r="A14" s="333" t="s">
        <v>46</v>
      </c>
      <c r="B14" s="512">
        <v>3</v>
      </c>
      <c r="C14" s="512">
        <v>1</v>
      </c>
      <c r="D14" s="138">
        <v>0</v>
      </c>
      <c r="E14" s="512">
        <v>1</v>
      </c>
      <c r="F14" s="512">
        <v>0</v>
      </c>
      <c r="G14" s="138">
        <v>2</v>
      </c>
      <c r="H14" s="512">
        <v>0</v>
      </c>
      <c r="I14" s="512">
        <v>5</v>
      </c>
      <c r="J14" s="138">
        <v>1</v>
      </c>
      <c r="K14" s="512">
        <v>3</v>
      </c>
      <c r="L14" s="512">
        <v>0</v>
      </c>
      <c r="M14" s="138">
        <v>0</v>
      </c>
      <c r="N14" s="512">
        <f t="shared" si="0"/>
        <v>4</v>
      </c>
      <c r="O14" s="512">
        <f t="shared" si="0"/>
        <v>12</v>
      </c>
      <c r="P14" s="138">
        <f t="shared" si="1"/>
        <v>16</v>
      </c>
      <c r="Q14" s="408"/>
      <c r="R14" s="97" t="s">
        <v>47</v>
      </c>
    </row>
    <row r="15" spans="1:18" ht="19.5" customHeight="1">
      <c r="A15" s="333" t="s">
        <v>21</v>
      </c>
      <c r="B15" s="512">
        <v>5</v>
      </c>
      <c r="C15" s="512">
        <v>9</v>
      </c>
      <c r="D15" s="138">
        <v>2</v>
      </c>
      <c r="E15" s="512">
        <v>7</v>
      </c>
      <c r="F15" s="512">
        <v>0</v>
      </c>
      <c r="G15" s="138">
        <v>5</v>
      </c>
      <c r="H15" s="512">
        <v>1</v>
      </c>
      <c r="I15" s="512">
        <v>11</v>
      </c>
      <c r="J15" s="138">
        <v>1</v>
      </c>
      <c r="K15" s="512">
        <v>43</v>
      </c>
      <c r="L15" s="512">
        <v>0</v>
      </c>
      <c r="M15" s="138">
        <v>1</v>
      </c>
      <c r="N15" s="512">
        <f t="shared" si="0"/>
        <v>9</v>
      </c>
      <c r="O15" s="512">
        <f t="shared" si="0"/>
        <v>76</v>
      </c>
      <c r="P15" s="138">
        <f t="shared" si="1"/>
        <v>85</v>
      </c>
      <c r="Q15" s="408"/>
      <c r="R15" s="97" t="s">
        <v>49</v>
      </c>
    </row>
    <row r="16" spans="1:18" ht="19.5" customHeight="1">
      <c r="A16" s="333" t="s">
        <v>58</v>
      </c>
      <c r="B16" s="512" t="s">
        <v>445</v>
      </c>
      <c r="C16" s="512" t="s">
        <v>445</v>
      </c>
      <c r="D16" s="512" t="s">
        <v>445</v>
      </c>
      <c r="E16" s="512" t="s">
        <v>445</v>
      </c>
      <c r="F16" s="512" t="s">
        <v>445</v>
      </c>
      <c r="G16" s="512" t="s">
        <v>445</v>
      </c>
      <c r="H16" s="512" t="s">
        <v>445</v>
      </c>
      <c r="I16" s="512" t="s">
        <v>445</v>
      </c>
      <c r="J16" s="512" t="s">
        <v>445</v>
      </c>
      <c r="K16" s="512" t="s">
        <v>445</v>
      </c>
      <c r="L16" s="512" t="s">
        <v>445</v>
      </c>
      <c r="M16" s="512" t="s">
        <v>445</v>
      </c>
      <c r="N16" s="512" t="s">
        <v>445</v>
      </c>
      <c r="O16" s="512" t="s">
        <v>445</v>
      </c>
      <c r="P16" s="512" t="s">
        <v>445</v>
      </c>
      <c r="Q16" s="408"/>
      <c r="R16" s="97" t="s">
        <v>59</v>
      </c>
    </row>
    <row r="17" spans="1:18" ht="19.5" customHeight="1">
      <c r="A17" s="333" t="s">
        <v>37</v>
      </c>
      <c r="B17" s="512">
        <v>0</v>
      </c>
      <c r="C17" s="512">
        <v>4</v>
      </c>
      <c r="D17" s="138">
        <v>0</v>
      </c>
      <c r="E17" s="512">
        <v>0</v>
      </c>
      <c r="F17" s="512">
        <v>0</v>
      </c>
      <c r="G17" s="138">
        <v>0</v>
      </c>
      <c r="H17" s="512">
        <v>2</v>
      </c>
      <c r="I17" s="512">
        <v>0</v>
      </c>
      <c r="J17" s="138">
        <v>11</v>
      </c>
      <c r="K17" s="512">
        <v>13</v>
      </c>
      <c r="L17" s="512">
        <v>0</v>
      </c>
      <c r="M17" s="138">
        <v>0</v>
      </c>
      <c r="N17" s="512">
        <f t="shared" si="0"/>
        <v>13</v>
      </c>
      <c r="O17" s="512">
        <f t="shared" si="0"/>
        <v>17</v>
      </c>
      <c r="P17" s="138">
        <f t="shared" si="1"/>
        <v>30</v>
      </c>
      <c r="Q17" s="408"/>
      <c r="R17" s="97" t="s">
        <v>607</v>
      </c>
    </row>
    <row r="18" spans="1:18" ht="19.5" customHeight="1">
      <c r="A18" s="333" t="s">
        <v>128</v>
      </c>
      <c r="B18" s="512">
        <v>3</v>
      </c>
      <c r="C18" s="512">
        <v>3</v>
      </c>
      <c r="D18" s="138">
        <v>2</v>
      </c>
      <c r="E18" s="512">
        <v>8</v>
      </c>
      <c r="F18" s="512">
        <v>8</v>
      </c>
      <c r="G18" s="138">
        <v>4</v>
      </c>
      <c r="H18" s="512">
        <v>7</v>
      </c>
      <c r="I18" s="512">
        <v>5</v>
      </c>
      <c r="J18" s="138">
        <v>10</v>
      </c>
      <c r="K18" s="512">
        <v>18</v>
      </c>
      <c r="L18" s="512">
        <v>0</v>
      </c>
      <c r="M18" s="138">
        <v>0</v>
      </c>
      <c r="N18" s="512">
        <f t="shared" si="0"/>
        <v>30</v>
      </c>
      <c r="O18" s="512">
        <f t="shared" si="0"/>
        <v>38</v>
      </c>
      <c r="P18" s="138">
        <f t="shared" si="1"/>
        <v>68</v>
      </c>
      <c r="Q18" s="408"/>
      <c r="R18" s="97" t="s">
        <v>51</v>
      </c>
    </row>
    <row r="19" spans="1:18" ht="19.5" customHeight="1">
      <c r="A19" s="142" t="s">
        <v>52</v>
      </c>
      <c r="B19" s="512">
        <v>0</v>
      </c>
      <c r="C19" s="512">
        <v>1</v>
      </c>
      <c r="D19" s="138">
        <v>0</v>
      </c>
      <c r="E19" s="512">
        <v>0</v>
      </c>
      <c r="F19" s="512">
        <v>0</v>
      </c>
      <c r="G19" s="138">
        <v>1</v>
      </c>
      <c r="H19" s="512">
        <v>1</v>
      </c>
      <c r="I19" s="512">
        <v>2</v>
      </c>
      <c r="J19" s="138">
        <v>3</v>
      </c>
      <c r="K19" s="512">
        <v>4</v>
      </c>
      <c r="L19" s="512">
        <v>0</v>
      </c>
      <c r="M19" s="138">
        <v>0</v>
      </c>
      <c r="N19" s="512">
        <f t="shared" si="0"/>
        <v>4</v>
      </c>
      <c r="O19" s="512">
        <f t="shared" si="0"/>
        <v>8</v>
      </c>
      <c r="P19" s="138">
        <f t="shared" si="1"/>
        <v>12</v>
      </c>
      <c r="Q19" s="408">
        <f>SUM(B19:P19)</f>
        <v>36</v>
      </c>
      <c r="R19" s="97" t="s">
        <v>53</v>
      </c>
    </row>
    <row r="20" spans="1:18" ht="19.5" customHeight="1">
      <c r="A20" s="333" t="s">
        <v>54</v>
      </c>
      <c r="B20" s="512">
        <v>0</v>
      </c>
      <c r="C20" s="512">
        <v>2</v>
      </c>
      <c r="D20" s="138">
        <v>1</v>
      </c>
      <c r="E20" s="512">
        <v>0</v>
      </c>
      <c r="F20" s="512">
        <v>1</v>
      </c>
      <c r="G20" s="138">
        <v>2</v>
      </c>
      <c r="H20" s="512">
        <v>1</v>
      </c>
      <c r="I20" s="512">
        <v>1</v>
      </c>
      <c r="J20" s="138">
        <v>1</v>
      </c>
      <c r="K20" s="512">
        <v>6</v>
      </c>
      <c r="L20" s="512">
        <v>0</v>
      </c>
      <c r="M20" s="138">
        <v>0</v>
      </c>
      <c r="N20" s="512">
        <f t="shared" si="0"/>
        <v>4</v>
      </c>
      <c r="O20" s="512">
        <f t="shared" si="0"/>
        <v>11</v>
      </c>
      <c r="P20" s="138">
        <f t="shared" si="1"/>
        <v>15</v>
      </c>
      <c r="Q20" s="408"/>
      <c r="R20" s="97" t="s">
        <v>55</v>
      </c>
    </row>
    <row r="21" spans="1:18" ht="19.5" customHeight="1">
      <c r="A21" s="333" t="s">
        <v>56</v>
      </c>
      <c r="B21" s="512" t="s">
        <v>445</v>
      </c>
      <c r="C21" s="512" t="s">
        <v>445</v>
      </c>
      <c r="D21" s="512" t="s">
        <v>445</v>
      </c>
      <c r="E21" s="512" t="s">
        <v>445</v>
      </c>
      <c r="F21" s="512" t="s">
        <v>445</v>
      </c>
      <c r="G21" s="512" t="s">
        <v>445</v>
      </c>
      <c r="H21" s="512" t="s">
        <v>445</v>
      </c>
      <c r="I21" s="512" t="s">
        <v>445</v>
      </c>
      <c r="J21" s="512" t="s">
        <v>445</v>
      </c>
      <c r="K21" s="512" t="s">
        <v>445</v>
      </c>
      <c r="L21" s="512" t="s">
        <v>445</v>
      </c>
      <c r="M21" s="512" t="s">
        <v>445</v>
      </c>
      <c r="N21" s="512" t="s">
        <v>445</v>
      </c>
      <c r="O21" s="512" t="s">
        <v>445</v>
      </c>
      <c r="P21" s="512" t="s">
        <v>445</v>
      </c>
      <c r="Q21" s="344" t="s">
        <v>445</v>
      </c>
      <c r="R21" s="97" t="s">
        <v>57</v>
      </c>
    </row>
    <row r="22" spans="1:18" ht="19.5" customHeight="1">
      <c r="A22" s="333" t="s">
        <v>129</v>
      </c>
      <c r="B22" s="512">
        <v>6</v>
      </c>
      <c r="C22" s="512">
        <v>11</v>
      </c>
      <c r="D22" s="138">
        <v>0</v>
      </c>
      <c r="E22" s="512">
        <v>0</v>
      </c>
      <c r="F22" s="512">
        <v>1</v>
      </c>
      <c r="G22" s="138">
        <v>1</v>
      </c>
      <c r="H22" s="512">
        <v>0</v>
      </c>
      <c r="I22" s="512">
        <v>6</v>
      </c>
      <c r="J22" s="138">
        <v>2</v>
      </c>
      <c r="K22" s="512">
        <v>62</v>
      </c>
      <c r="L22" s="512">
        <v>0</v>
      </c>
      <c r="M22" s="138">
        <v>1</v>
      </c>
      <c r="N22" s="512">
        <f t="shared" si="0"/>
        <v>9</v>
      </c>
      <c r="O22" s="512">
        <f t="shared" si="0"/>
        <v>81</v>
      </c>
      <c r="P22" s="138">
        <f t="shared" si="1"/>
        <v>90</v>
      </c>
      <c r="Q22" s="408"/>
      <c r="R22" s="100" t="s">
        <v>637</v>
      </c>
    </row>
    <row r="23" spans="1:18" ht="24.75" customHeight="1" thickBot="1">
      <c r="A23" s="347" t="s">
        <v>69</v>
      </c>
      <c r="B23" s="513">
        <v>2</v>
      </c>
      <c r="C23" s="513">
        <v>1</v>
      </c>
      <c r="D23" s="144">
        <v>1</v>
      </c>
      <c r="E23" s="513">
        <v>4</v>
      </c>
      <c r="F23" s="513">
        <v>0</v>
      </c>
      <c r="G23" s="144">
        <v>2</v>
      </c>
      <c r="H23" s="513">
        <v>1</v>
      </c>
      <c r="I23" s="513">
        <v>4</v>
      </c>
      <c r="J23" s="144">
        <v>2</v>
      </c>
      <c r="K23" s="513">
        <v>3</v>
      </c>
      <c r="L23" s="513">
        <v>0</v>
      </c>
      <c r="M23" s="144">
        <v>0</v>
      </c>
      <c r="N23" s="513">
        <f t="shared" si="0"/>
        <v>6</v>
      </c>
      <c r="O23" s="513">
        <f t="shared" si="0"/>
        <v>14</v>
      </c>
      <c r="P23" s="144">
        <f t="shared" si="1"/>
        <v>20</v>
      </c>
      <c r="Q23" s="410"/>
      <c r="R23" s="146" t="s">
        <v>62</v>
      </c>
    </row>
    <row r="24" spans="1:18" ht="20.25" customHeight="1" thickTop="1" thickBot="1">
      <c r="A24" s="350" t="s">
        <v>23</v>
      </c>
      <c r="B24" s="151">
        <f>SUM(B9:B23)</f>
        <v>108</v>
      </c>
      <c r="C24" s="151">
        <f t="shared" ref="C24:Q24" si="2">SUM(C9:C23)</f>
        <v>88</v>
      </c>
      <c r="D24" s="151">
        <f t="shared" si="2"/>
        <v>20</v>
      </c>
      <c r="E24" s="151">
        <f t="shared" si="2"/>
        <v>49</v>
      </c>
      <c r="F24" s="151">
        <f t="shared" si="2"/>
        <v>31</v>
      </c>
      <c r="G24" s="151">
        <f t="shared" si="2"/>
        <v>51</v>
      </c>
      <c r="H24" s="151">
        <f t="shared" si="2"/>
        <v>36</v>
      </c>
      <c r="I24" s="151">
        <f t="shared" si="2"/>
        <v>98</v>
      </c>
      <c r="J24" s="151">
        <f t="shared" si="2"/>
        <v>102</v>
      </c>
      <c r="K24" s="151">
        <f t="shared" si="2"/>
        <v>373</v>
      </c>
      <c r="L24" s="151">
        <f t="shared" si="2"/>
        <v>6</v>
      </c>
      <c r="M24" s="151">
        <f t="shared" si="2"/>
        <v>8</v>
      </c>
      <c r="N24" s="151">
        <f t="shared" si="2"/>
        <v>303</v>
      </c>
      <c r="O24" s="151">
        <f t="shared" si="2"/>
        <v>667</v>
      </c>
      <c r="P24" s="151">
        <f t="shared" si="2"/>
        <v>970</v>
      </c>
      <c r="Q24" s="167">
        <f t="shared" si="2"/>
        <v>36</v>
      </c>
      <c r="R24" s="152" t="s">
        <v>24</v>
      </c>
    </row>
    <row r="25" spans="1:18" ht="20.100000000000001" customHeight="1" thickTop="1"/>
    <row r="26" spans="1:18" ht="20.100000000000001" customHeight="1">
      <c r="A26" s="411"/>
      <c r="B26" s="412"/>
      <c r="C26" s="412"/>
      <c r="D26" s="412"/>
      <c r="E26" s="412"/>
      <c r="F26" s="412"/>
      <c r="G26" s="412"/>
      <c r="H26" s="412"/>
      <c r="I26" s="412"/>
      <c r="J26" s="412"/>
      <c r="K26" s="412"/>
      <c r="L26" s="412"/>
      <c r="M26" s="412"/>
      <c r="N26" s="412"/>
      <c r="O26" s="412"/>
      <c r="P26" s="412"/>
    </row>
    <row r="27" spans="1:18" ht="20.100000000000001" customHeight="1">
      <c r="A27" s="411"/>
      <c r="B27" s="412"/>
      <c r="C27" s="412"/>
      <c r="D27" s="412"/>
      <c r="E27" s="412"/>
      <c r="F27" s="412"/>
      <c r="G27" s="412"/>
      <c r="H27" s="412"/>
      <c r="I27" s="412"/>
      <c r="J27" s="412"/>
      <c r="K27" s="412"/>
      <c r="L27" s="412"/>
      <c r="M27" s="412"/>
      <c r="N27" s="412"/>
      <c r="O27" s="412"/>
      <c r="P27" s="412"/>
    </row>
    <row r="28" spans="1:18" ht="20.100000000000001" customHeight="1">
      <c r="A28" s="411"/>
      <c r="B28" s="412"/>
      <c r="C28" s="412"/>
      <c r="D28" s="412"/>
      <c r="E28" s="412"/>
      <c r="F28" s="412"/>
      <c r="G28" s="412"/>
      <c r="H28" s="412"/>
      <c r="I28" s="412"/>
      <c r="J28" s="412"/>
      <c r="K28" s="412"/>
      <c r="L28" s="412"/>
      <c r="M28" s="412"/>
      <c r="N28" s="412"/>
      <c r="O28" s="412"/>
      <c r="P28" s="412"/>
    </row>
    <row r="29" spans="1:18" ht="20.100000000000001" customHeight="1">
      <c r="A29" s="411"/>
      <c r="B29" s="412"/>
      <c r="C29" s="412"/>
      <c r="D29" s="412"/>
      <c r="E29" s="412"/>
      <c r="F29" s="412"/>
      <c r="G29" s="412"/>
      <c r="H29" s="412"/>
      <c r="I29" s="412"/>
      <c r="J29" s="412"/>
      <c r="K29" s="412"/>
      <c r="L29" s="412"/>
      <c r="M29" s="412"/>
      <c r="N29" s="412"/>
      <c r="O29" s="412"/>
      <c r="P29" s="412"/>
    </row>
    <row r="30" spans="1:18" ht="20.100000000000001" customHeight="1">
      <c r="A30" s="411"/>
      <c r="B30" s="412"/>
      <c r="C30" s="412"/>
      <c r="D30" s="412"/>
      <c r="E30" s="412"/>
      <c r="F30" s="412"/>
      <c r="G30" s="412"/>
      <c r="H30" s="412"/>
      <c r="I30" s="412"/>
      <c r="J30" s="412"/>
      <c r="K30" s="412"/>
      <c r="L30" s="412"/>
      <c r="M30" s="412"/>
      <c r="N30" s="412"/>
      <c r="O30" s="412"/>
      <c r="P30" s="412"/>
    </row>
    <row r="31" spans="1:18" ht="20.100000000000001" customHeight="1">
      <c r="A31" s="411"/>
      <c r="B31" s="412"/>
      <c r="C31" s="412"/>
      <c r="D31" s="412"/>
      <c r="E31" s="412"/>
      <c r="F31" s="412"/>
      <c r="G31" s="412"/>
      <c r="H31" s="412"/>
      <c r="I31" s="412"/>
      <c r="J31" s="412"/>
      <c r="K31" s="412"/>
      <c r="L31" s="412"/>
      <c r="M31" s="412"/>
      <c r="N31" s="412"/>
      <c r="O31" s="412"/>
      <c r="P31" s="412"/>
    </row>
    <row r="32" spans="1:18" ht="20.100000000000001" customHeight="1">
      <c r="A32" s="411"/>
      <c r="B32" s="412"/>
      <c r="C32" s="412"/>
      <c r="D32" s="412"/>
      <c r="E32" s="412"/>
      <c r="F32" s="412"/>
      <c r="G32" s="412"/>
      <c r="H32" s="412"/>
      <c r="I32" s="412"/>
      <c r="J32" s="412"/>
      <c r="K32" s="412"/>
      <c r="L32" s="412"/>
      <c r="M32" s="412"/>
      <c r="N32" s="412"/>
      <c r="O32" s="412"/>
      <c r="P32" s="412"/>
    </row>
    <row r="33" spans="1:16" ht="20.100000000000001" customHeight="1">
      <c r="A33" s="411"/>
      <c r="B33" s="412"/>
      <c r="C33" s="412"/>
      <c r="D33" s="412"/>
      <c r="E33" s="412"/>
      <c r="F33" s="412"/>
      <c r="G33" s="412"/>
      <c r="H33" s="412"/>
      <c r="I33" s="412"/>
      <c r="J33" s="412"/>
      <c r="K33" s="412"/>
      <c r="L33" s="412"/>
      <c r="M33" s="412"/>
      <c r="N33" s="412"/>
      <c r="O33" s="412"/>
      <c r="P33" s="412"/>
    </row>
    <row r="34" spans="1:16" ht="20.100000000000001" customHeight="1">
      <c r="A34" s="411"/>
      <c r="B34" s="412"/>
      <c r="C34" s="412"/>
      <c r="D34" s="412"/>
      <c r="E34" s="412"/>
      <c r="F34" s="412"/>
      <c r="G34" s="412"/>
      <c r="H34" s="412"/>
      <c r="I34" s="412"/>
      <c r="J34" s="412"/>
      <c r="K34" s="412"/>
      <c r="L34" s="412"/>
      <c r="M34" s="412"/>
      <c r="N34" s="412"/>
      <c r="O34" s="412"/>
      <c r="P34" s="412"/>
    </row>
    <row r="35" spans="1:16" ht="20.100000000000001" customHeight="1">
      <c r="A35" s="411"/>
      <c r="B35" s="412"/>
      <c r="C35" s="412"/>
      <c r="D35" s="412"/>
      <c r="E35" s="412"/>
      <c r="F35" s="412"/>
      <c r="G35" s="412"/>
      <c r="H35" s="412"/>
      <c r="I35" s="412"/>
      <c r="J35" s="412"/>
      <c r="K35" s="412"/>
      <c r="L35" s="412"/>
      <c r="M35" s="412"/>
      <c r="N35" s="412"/>
      <c r="O35" s="412"/>
      <c r="P35" s="412"/>
    </row>
    <row r="36" spans="1:16" ht="20.100000000000001" customHeight="1">
      <c r="A36" s="411"/>
      <c r="B36" s="412"/>
      <c r="C36" s="412"/>
      <c r="D36" s="412"/>
      <c r="E36" s="412"/>
      <c r="F36" s="412"/>
      <c r="G36" s="412"/>
      <c r="H36" s="412"/>
      <c r="I36" s="412"/>
      <c r="J36" s="412"/>
      <c r="K36" s="412"/>
      <c r="L36" s="412"/>
      <c r="M36" s="412"/>
      <c r="N36" s="412"/>
      <c r="O36" s="412"/>
      <c r="P36" s="412"/>
    </row>
    <row r="37" spans="1:16" ht="20.100000000000001" customHeight="1">
      <c r="A37" s="411"/>
      <c r="B37" s="412"/>
      <c r="C37" s="412"/>
      <c r="D37" s="412"/>
      <c r="E37" s="412"/>
      <c r="F37" s="412"/>
      <c r="G37" s="412"/>
      <c r="H37" s="412"/>
      <c r="I37" s="412"/>
      <c r="J37" s="412"/>
      <c r="K37" s="412"/>
      <c r="L37" s="412"/>
      <c r="M37" s="412"/>
      <c r="N37" s="412"/>
      <c r="O37" s="412"/>
      <c r="P37" s="412"/>
    </row>
    <row r="38" spans="1:16" ht="20.100000000000001" customHeight="1">
      <c r="A38" s="411"/>
      <c r="B38" s="412"/>
      <c r="C38" s="412"/>
      <c r="D38" s="412"/>
      <c r="E38" s="412"/>
      <c r="F38" s="412"/>
      <c r="G38" s="412"/>
      <c r="H38" s="412"/>
      <c r="I38" s="412"/>
      <c r="J38" s="412"/>
      <c r="K38" s="412"/>
      <c r="L38" s="412"/>
      <c r="M38" s="412"/>
      <c r="N38" s="412"/>
      <c r="O38" s="412"/>
      <c r="P38" s="412"/>
    </row>
    <row r="39" spans="1:16" ht="20.100000000000001" customHeight="1">
      <c r="A39" s="411"/>
      <c r="B39" s="412"/>
      <c r="C39" s="412"/>
      <c r="D39" s="412"/>
      <c r="E39" s="412"/>
      <c r="F39" s="412"/>
      <c r="G39" s="412"/>
      <c r="H39" s="412"/>
      <c r="I39" s="412"/>
      <c r="J39" s="412"/>
      <c r="K39" s="412"/>
      <c r="L39" s="412"/>
      <c r="M39" s="412"/>
      <c r="N39" s="412"/>
      <c r="O39" s="412"/>
      <c r="P39" s="412"/>
    </row>
    <row r="40" spans="1:16" ht="20.100000000000001" customHeight="1">
      <c r="A40" s="411"/>
      <c r="B40" s="412"/>
      <c r="C40" s="412"/>
      <c r="D40" s="412"/>
      <c r="E40" s="412"/>
      <c r="F40" s="412"/>
      <c r="G40" s="412"/>
      <c r="H40" s="412"/>
      <c r="I40" s="412"/>
      <c r="J40" s="412"/>
      <c r="K40" s="412"/>
      <c r="L40" s="412"/>
      <c r="M40" s="412"/>
      <c r="N40" s="412"/>
      <c r="O40" s="412"/>
      <c r="P40" s="412"/>
    </row>
  </sheetData>
  <mergeCells count="20">
    <mergeCell ref="R5:R8"/>
    <mergeCell ref="B6:C6"/>
    <mergeCell ref="D6:E6"/>
    <mergeCell ref="F6:G6"/>
    <mergeCell ref="H6:I6"/>
    <mergeCell ref="J6:K6"/>
    <mergeCell ref="L6:M6"/>
    <mergeCell ref="N6:P6"/>
    <mergeCell ref="A1:P1"/>
    <mergeCell ref="A2:P2"/>
    <mergeCell ref="A3:R3"/>
    <mergeCell ref="P4:R4"/>
    <mergeCell ref="A5:A8"/>
    <mergeCell ref="B5:C5"/>
    <mergeCell ref="D5:E5"/>
    <mergeCell ref="F5:G5"/>
    <mergeCell ref="H5:I5"/>
    <mergeCell ref="J5:K5"/>
    <mergeCell ref="L5:M5"/>
    <mergeCell ref="N5:P5"/>
  </mergeCells>
  <printOptions horizontalCentered="1"/>
  <pageMargins left="1" right="1" top="1.5" bottom="1" header="1.5" footer="1"/>
  <pageSetup paperSize="9" scale="85"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17"/>
  <sheetViews>
    <sheetView rightToLeft="1" view="pageBreakPreview" zoomScale="75" zoomScaleNormal="100" zoomScaleSheetLayoutView="75" workbookViewId="0">
      <selection sqref="A1:Q1"/>
    </sheetView>
  </sheetViews>
  <sheetFormatPr defaultColWidth="9.109375" defaultRowHeight="13.2"/>
  <cols>
    <col min="1" max="1" width="18" style="87" customWidth="1"/>
    <col min="2" max="16" width="6.5546875" style="87" customWidth="1"/>
    <col min="17" max="17" width="26.33203125" style="87" customWidth="1"/>
    <col min="18" max="16384" width="9.109375" style="87"/>
  </cols>
  <sheetData>
    <row r="1" spans="1:18" ht="26.25" customHeight="1">
      <c r="A1" s="665" t="s">
        <v>750</v>
      </c>
      <c r="B1" s="665"/>
      <c r="C1" s="665"/>
      <c r="D1" s="665"/>
      <c r="E1" s="665"/>
      <c r="F1" s="665"/>
      <c r="G1" s="665"/>
      <c r="H1" s="665"/>
      <c r="I1" s="665"/>
      <c r="J1" s="665"/>
      <c r="K1" s="665"/>
      <c r="L1" s="665"/>
      <c r="M1" s="665"/>
      <c r="N1" s="665"/>
      <c r="O1" s="665"/>
      <c r="P1" s="665"/>
      <c r="Q1" s="665"/>
      <c r="R1" s="413"/>
    </row>
    <row r="2" spans="1:18" ht="26.25" customHeight="1">
      <c r="A2" s="913" t="s">
        <v>686</v>
      </c>
      <c r="B2" s="913"/>
      <c r="C2" s="913"/>
      <c r="D2" s="913"/>
      <c r="E2" s="913"/>
      <c r="F2" s="913"/>
      <c r="G2" s="913"/>
      <c r="H2" s="913"/>
      <c r="I2" s="913"/>
      <c r="J2" s="913"/>
      <c r="K2" s="913"/>
      <c r="L2" s="913"/>
      <c r="M2" s="913"/>
      <c r="N2" s="913"/>
      <c r="O2" s="913"/>
      <c r="P2" s="913"/>
      <c r="Q2" s="913"/>
      <c r="R2" s="414"/>
    </row>
    <row r="3" spans="1:18" ht="26.25" customHeight="1" thickBot="1">
      <c r="A3" s="915" t="s">
        <v>652</v>
      </c>
      <c r="B3" s="915"/>
      <c r="C3" s="915"/>
      <c r="D3" s="915"/>
      <c r="E3" s="915"/>
      <c r="F3" s="915"/>
      <c r="G3" s="915"/>
      <c r="H3" s="915"/>
      <c r="I3" s="915"/>
      <c r="J3" s="915"/>
      <c r="K3" s="915"/>
      <c r="L3" s="915"/>
      <c r="M3" s="915"/>
      <c r="N3" s="915"/>
      <c r="O3" s="915"/>
      <c r="P3" s="915"/>
      <c r="Q3" s="415" t="s">
        <v>653</v>
      </c>
      <c r="R3" s="414"/>
    </row>
    <row r="4" spans="1:18" ht="24.75" customHeight="1" thickTop="1">
      <c r="A4" s="664" t="s">
        <v>437</v>
      </c>
      <c r="B4" s="608" t="s">
        <v>86</v>
      </c>
      <c r="C4" s="608"/>
      <c r="D4" s="667" t="s">
        <v>87</v>
      </c>
      <c r="E4" s="667"/>
      <c r="F4" s="667" t="s">
        <v>88</v>
      </c>
      <c r="G4" s="667"/>
      <c r="H4" s="667" t="s">
        <v>89</v>
      </c>
      <c r="I4" s="667"/>
      <c r="J4" s="667" t="s">
        <v>90</v>
      </c>
      <c r="K4" s="667"/>
      <c r="L4" s="667" t="s">
        <v>114</v>
      </c>
      <c r="M4" s="667"/>
      <c r="N4" s="667" t="s">
        <v>31</v>
      </c>
      <c r="O4" s="667"/>
      <c r="P4" s="667"/>
      <c r="Q4" s="668" t="s">
        <v>438</v>
      </c>
    </row>
    <row r="5" spans="1:18" ht="36.75" customHeight="1">
      <c r="A5" s="665"/>
      <c r="B5" s="611" t="s">
        <v>91</v>
      </c>
      <c r="C5" s="611"/>
      <c r="D5" s="611" t="s">
        <v>92</v>
      </c>
      <c r="E5" s="611"/>
      <c r="F5" s="611" t="s">
        <v>93</v>
      </c>
      <c r="G5" s="611"/>
      <c r="H5" s="611" t="s">
        <v>94</v>
      </c>
      <c r="I5" s="611"/>
      <c r="J5" s="611" t="s">
        <v>95</v>
      </c>
      <c r="K5" s="611"/>
      <c r="L5" s="611" t="s">
        <v>332</v>
      </c>
      <c r="M5" s="611"/>
      <c r="N5" s="674" t="s">
        <v>32</v>
      </c>
      <c r="O5" s="674"/>
      <c r="P5" s="674"/>
      <c r="Q5" s="669"/>
    </row>
    <row r="6" spans="1:18" ht="25.5" customHeight="1">
      <c r="A6" s="665"/>
      <c r="B6" s="270" t="s">
        <v>11</v>
      </c>
      <c r="C6" s="270" t="s">
        <v>12</v>
      </c>
      <c r="D6" s="270" t="s">
        <v>11</v>
      </c>
      <c r="E6" s="270" t="s">
        <v>12</v>
      </c>
      <c r="F6" s="270" t="s">
        <v>11</v>
      </c>
      <c r="G6" s="270" t="s">
        <v>12</v>
      </c>
      <c r="H6" s="270" t="s">
        <v>11</v>
      </c>
      <c r="I6" s="270" t="s">
        <v>12</v>
      </c>
      <c r="J6" s="270" t="s">
        <v>11</v>
      </c>
      <c r="K6" s="270" t="s">
        <v>12</v>
      </c>
      <c r="L6" s="270" t="s">
        <v>11</v>
      </c>
      <c r="M6" s="270" t="s">
        <v>12</v>
      </c>
      <c r="N6" s="270" t="s">
        <v>11</v>
      </c>
      <c r="O6" s="270" t="s">
        <v>12</v>
      </c>
      <c r="P6" s="272" t="s">
        <v>314</v>
      </c>
      <c r="Q6" s="669"/>
    </row>
    <row r="7" spans="1:18" ht="25.5" customHeight="1" thickBot="1">
      <c r="A7" s="666"/>
      <c r="B7" s="416" t="s">
        <v>16</v>
      </c>
      <c r="C7" s="416" t="s">
        <v>17</v>
      </c>
      <c r="D7" s="416" t="s">
        <v>16</v>
      </c>
      <c r="E7" s="416" t="s">
        <v>17</v>
      </c>
      <c r="F7" s="416" t="s">
        <v>16</v>
      </c>
      <c r="G7" s="416" t="s">
        <v>17</v>
      </c>
      <c r="H7" s="416" t="s">
        <v>16</v>
      </c>
      <c r="I7" s="416" t="s">
        <v>17</v>
      </c>
      <c r="J7" s="416" t="s">
        <v>16</v>
      </c>
      <c r="K7" s="416" t="s">
        <v>17</v>
      </c>
      <c r="L7" s="416" t="s">
        <v>16</v>
      </c>
      <c r="M7" s="416" t="s">
        <v>17</v>
      </c>
      <c r="N7" s="416" t="s">
        <v>16</v>
      </c>
      <c r="O7" s="416" t="s">
        <v>17</v>
      </c>
      <c r="P7" s="331" t="s">
        <v>18</v>
      </c>
      <c r="Q7" s="670"/>
    </row>
    <row r="8" spans="1:18" ht="27" customHeight="1" thickTop="1">
      <c r="A8" s="417" t="s">
        <v>329</v>
      </c>
      <c r="B8" s="141">
        <v>0</v>
      </c>
      <c r="C8" s="141">
        <v>1</v>
      </c>
      <c r="D8" s="141">
        <v>1</v>
      </c>
      <c r="E8" s="141">
        <v>0</v>
      </c>
      <c r="F8" s="141">
        <v>1</v>
      </c>
      <c r="G8" s="141">
        <v>4</v>
      </c>
      <c r="H8" s="141">
        <v>5</v>
      </c>
      <c r="I8" s="141">
        <v>7</v>
      </c>
      <c r="J8" s="141">
        <v>34</v>
      </c>
      <c r="K8" s="141">
        <v>50</v>
      </c>
      <c r="L8" s="141">
        <v>2</v>
      </c>
      <c r="M8" s="141">
        <v>6</v>
      </c>
      <c r="N8" s="141">
        <f>L8+J8+H8+F8+D8+B8</f>
        <v>43</v>
      </c>
      <c r="O8" s="141">
        <f>M8+K8+I8+G8+E8+C8</f>
        <v>68</v>
      </c>
      <c r="P8" s="141">
        <f>O8+N8</f>
        <v>111</v>
      </c>
      <c r="Q8" s="418" t="s">
        <v>333</v>
      </c>
    </row>
    <row r="9" spans="1:18" ht="45.75" customHeight="1">
      <c r="A9" s="332" t="s">
        <v>108</v>
      </c>
      <c r="B9" s="141">
        <v>0</v>
      </c>
      <c r="C9" s="141">
        <v>0</v>
      </c>
      <c r="D9" s="141">
        <v>0</v>
      </c>
      <c r="E9" s="141">
        <v>0</v>
      </c>
      <c r="F9" s="141">
        <v>0</v>
      </c>
      <c r="G9" s="141">
        <v>2</v>
      </c>
      <c r="H9" s="141">
        <v>2</v>
      </c>
      <c r="I9" s="141">
        <v>10</v>
      </c>
      <c r="J9" s="141">
        <v>15</v>
      </c>
      <c r="K9" s="141">
        <v>66</v>
      </c>
      <c r="L9" s="141">
        <v>0</v>
      </c>
      <c r="M9" s="141">
        <v>2</v>
      </c>
      <c r="N9" s="141">
        <f t="shared" ref="N9:O16" si="0">L9+J9+H9+F9+D9+B9</f>
        <v>17</v>
      </c>
      <c r="O9" s="141">
        <f t="shared" si="0"/>
        <v>80</v>
      </c>
      <c r="P9" s="141">
        <f t="shared" ref="P9:P16" si="1">O9+N9</f>
        <v>97</v>
      </c>
      <c r="Q9" s="419" t="s">
        <v>334</v>
      </c>
    </row>
    <row r="10" spans="1:18" ht="30.75" customHeight="1">
      <c r="A10" s="332" t="s">
        <v>643</v>
      </c>
      <c r="B10" s="141">
        <v>10</v>
      </c>
      <c r="C10" s="141">
        <v>4</v>
      </c>
      <c r="D10" s="141">
        <v>0</v>
      </c>
      <c r="E10" s="141">
        <v>2</v>
      </c>
      <c r="F10" s="141">
        <v>1</v>
      </c>
      <c r="G10" s="141">
        <v>14</v>
      </c>
      <c r="H10" s="141">
        <v>10</v>
      </c>
      <c r="I10" s="141">
        <v>54</v>
      </c>
      <c r="J10" s="141">
        <v>22</v>
      </c>
      <c r="K10" s="141">
        <v>232</v>
      </c>
      <c r="L10" s="141">
        <v>0</v>
      </c>
      <c r="M10" s="141">
        <v>0</v>
      </c>
      <c r="N10" s="141">
        <f t="shared" si="0"/>
        <v>43</v>
      </c>
      <c r="O10" s="141">
        <f t="shared" si="0"/>
        <v>306</v>
      </c>
      <c r="P10" s="141">
        <f t="shared" si="1"/>
        <v>349</v>
      </c>
      <c r="Q10" s="420" t="s">
        <v>720</v>
      </c>
    </row>
    <row r="11" spans="1:18" ht="30.75" customHeight="1">
      <c r="A11" s="332" t="s">
        <v>110</v>
      </c>
      <c r="B11" s="138">
        <v>4</v>
      </c>
      <c r="C11" s="138">
        <v>5</v>
      </c>
      <c r="D11" s="138">
        <v>6</v>
      </c>
      <c r="E11" s="138">
        <v>2</v>
      </c>
      <c r="F11" s="138">
        <v>17</v>
      </c>
      <c r="G11" s="138">
        <v>20</v>
      </c>
      <c r="H11" s="138">
        <v>13</v>
      </c>
      <c r="I11" s="138">
        <v>18</v>
      </c>
      <c r="J11" s="138">
        <v>15</v>
      </c>
      <c r="K11" s="138">
        <v>18</v>
      </c>
      <c r="L11" s="138">
        <v>1</v>
      </c>
      <c r="M11" s="138">
        <v>0</v>
      </c>
      <c r="N11" s="138">
        <f t="shared" si="0"/>
        <v>56</v>
      </c>
      <c r="O11" s="138">
        <f t="shared" si="0"/>
        <v>63</v>
      </c>
      <c r="P11" s="138">
        <f t="shared" si="1"/>
        <v>119</v>
      </c>
      <c r="Q11" s="419" t="s">
        <v>335</v>
      </c>
    </row>
    <row r="12" spans="1:18" ht="30.75" customHeight="1">
      <c r="A12" s="332" t="s">
        <v>111</v>
      </c>
      <c r="B12" s="138">
        <v>29</v>
      </c>
      <c r="C12" s="138">
        <v>52</v>
      </c>
      <c r="D12" s="138">
        <v>10</v>
      </c>
      <c r="E12" s="138">
        <v>18</v>
      </c>
      <c r="F12" s="138">
        <v>5</v>
      </c>
      <c r="G12" s="138">
        <v>4</v>
      </c>
      <c r="H12" s="138">
        <v>0</v>
      </c>
      <c r="I12" s="138">
        <v>0</v>
      </c>
      <c r="J12" s="138">
        <v>1</v>
      </c>
      <c r="K12" s="138">
        <v>0</v>
      </c>
      <c r="L12" s="138">
        <v>0</v>
      </c>
      <c r="M12" s="138">
        <v>0</v>
      </c>
      <c r="N12" s="138">
        <f t="shared" si="0"/>
        <v>45</v>
      </c>
      <c r="O12" s="138">
        <f t="shared" si="0"/>
        <v>74</v>
      </c>
      <c r="P12" s="138">
        <f t="shared" si="1"/>
        <v>119</v>
      </c>
      <c r="Q12" s="420" t="s">
        <v>721</v>
      </c>
    </row>
    <row r="13" spans="1:18" ht="30.75" customHeight="1">
      <c r="A13" s="142" t="s">
        <v>112</v>
      </c>
      <c r="B13" s="138">
        <v>7</v>
      </c>
      <c r="C13" s="138">
        <v>9</v>
      </c>
      <c r="D13" s="138">
        <v>0</v>
      </c>
      <c r="E13" s="138">
        <v>5</v>
      </c>
      <c r="F13" s="138">
        <v>1</v>
      </c>
      <c r="G13" s="138">
        <v>3</v>
      </c>
      <c r="H13" s="138">
        <v>1</v>
      </c>
      <c r="I13" s="138">
        <v>1</v>
      </c>
      <c r="J13" s="138">
        <v>0</v>
      </c>
      <c r="K13" s="138">
        <v>0</v>
      </c>
      <c r="L13" s="138">
        <v>0</v>
      </c>
      <c r="M13" s="138">
        <v>0</v>
      </c>
      <c r="N13" s="138">
        <f t="shared" si="0"/>
        <v>9</v>
      </c>
      <c r="O13" s="138">
        <f t="shared" si="0"/>
        <v>18</v>
      </c>
      <c r="P13" s="138">
        <f t="shared" si="1"/>
        <v>27</v>
      </c>
      <c r="Q13" s="420" t="s">
        <v>741</v>
      </c>
    </row>
    <row r="14" spans="1:18" ht="30.75" customHeight="1">
      <c r="A14" s="142" t="s">
        <v>330</v>
      </c>
      <c r="B14" s="138">
        <v>0</v>
      </c>
      <c r="C14" s="138">
        <v>0</v>
      </c>
      <c r="D14" s="138">
        <v>0</v>
      </c>
      <c r="E14" s="138">
        <v>0</v>
      </c>
      <c r="F14" s="138">
        <v>1</v>
      </c>
      <c r="G14" s="138">
        <v>0</v>
      </c>
      <c r="H14" s="138">
        <v>3</v>
      </c>
      <c r="I14" s="138">
        <v>1</v>
      </c>
      <c r="J14" s="138">
        <v>6</v>
      </c>
      <c r="K14" s="138">
        <v>5</v>
      </c>
      <c r="L14" s="138">
        <v>2</v>
      </c>
      <c r="M14" s="138">
        <v>0</v>
      </c>
      <c r="N14" s="138">
        <f t="shared" si="0"/>
        <v>12</v>
      </c>
      <c r="O14" s="138">
        <f t="shared" si="0"/>
        <v>6</v>
      </c>
      <c r="P14" s="138">
        <f t="shared" si="1"/>
        <v>18</v>
      </c>
      <c r="Q14" s="419" t="s">
        <v>336</v>
      </c>
    </row>
    <row r="15" spans="1:18" ht="30.75" customHeight="1" thickBot="1">
      <c r="A15" s="421" t="s">
        <v>331</v>
      </c>
      <c r="B15" s="523">
        <v>58</v>
      </c>
      <c r="C15" s="523">
        <v>17</v>
      </c>
      <c r="D15" s="523">
        <v>3</v>
      </c>
      <c r="E15" s="523">
        <v>22</v>
      </c>
      <c r="F15" s="523">
        <v>5</v>
      </c>
      <c r="G15" s="523">
        <v>4</v>
      </c>
      <c r="H15" s="523">
        <v>2</v>
      </c>
      <c r="I15" s="523">
        <v>7</v>
      </c>
      <c r="J15" s="523">
        <v>9</v>
      </c>
      <c r="K15" s="523">
        <v>2</v>
      </c>
      <c r="L15" s="523">
        <v>1</v>
      </c>
      <c r="M15" s="523">
        <v>0</v>
      </c>
      <c r="N15" s="523">
        <f t="shared" si="0"/>
        <v>78</v>
      </c>
      <c r="O15" s="523">
        <f t="shared" si="0"/>
        <v>52</v>
      </c>
      <c r="P15" s="523">
        <f t="shared" si="1"/>
        <v>130</v>
      </c>
      <c r="Q15" s="423" t="s">
        <v>337</v>
      </c>
    </row>
    <row r="16" spans="1:18" ht="30.75" customHeight="1" thickTop="1" thickBot="1">
      <c r="A16" s="424" t="s">
        <v>23</v>
      </c>
      <c r="B16" s="524">
        <f>SUM(B8:B15)</f>
        <v>108</v>
      </c>
      <c r="C16" s="524">
        <f t="shared" ref="C16:M16" si="2">SUM(C8:C15)</f>
        <v>88</v>
      </c>
      <c r="D16" s="524">
        <f t="shared" si="2"/>
        <v>20</v>
      </c>
      <c r="E16" s="524">
        <f t="shared" si="2"/>
        <v>49</v>
      </c>
      <c r="F16" s="524">
        <f t="shared" si="2"/>
        <v>31</v>
      </c>
      <c r="G16" s="524">
        <f t="shared" si="2"/>
        <v>51</v>
      </c>
      <c r="H16" s="524">
        <f t="shared" si="2"/>
        <v>36</v>
      </c>
      <c r="I16" s="524">
        <f t="shared" si="2"/>
        <v>98</v>
      </c>
      <c r="J16" s="524">
        <f t="shared" si="2"/>
        <v>102</v>
      </c>
      <c r="K16" s="524">
        <f t="shared" si="2"/>
        <v>373</v>
      </c>
      <c r="L16" s="524">
        <f t="shared" si="2"/>
        <v>6</v>
      </c>
      <c r="M16" s="524">
        <f t="shared" si="2"/>
        <v>8</v>
      </c>
      <c r="N16" s="524">
        <f t="shared" si="0"/>
        <v>303</v>
      </c>
      <c r="O16" s="524">
        <f t="shared" si="0"/>
        <v>667</v>
      </c>
      <c r="P16" s="524">
        <f t="shared" si="1"/>
        <v>970</v>
      </c>
      <c r="Q16" s="106" t="s">
        <v>24</v>
      </c>
    </row>
    <row r="17" spans="1:16" ht="13.8" thickTop="1">
      <c r="A17" s="425"/>
      <c r="B17" s="425"/>
      <c r="C17" s="425"/>
      <c r="D17" s="425"/>
      <c r="E17" s="425"/>
      <c r="F17" s="425"/>
      <c r="G17" s="425"/>
      <c r="H17" s="425"/>
      <c r="I17" s="425"/>
      <c r="J17" s="425"/>
      <c r="K17" s="425"/>
      <c r="L17" s="425"/>
      <c r="M17" s="425"/>
      <c r="N17" s="425"/>
      <c r="O17" s="425"/>
      <c r="P17" s="425"/>
    </row>
  </sheetData>
  <mergeCells count="19">
    <mergeCell ref="D5:E5"/>
    <mergeCell ref="F5:G5"/>
    <mergeCell ref="H5:I5"/>
    <mergeCell ref="J5:K5"/>
    <mergeCell ref="L5:M5"/>
    <mergeCell ref="N5:P5"/>
    <mergeCell ref="A1:Q1"/>
    <mergeCell ref="A2:Q2"/>
    <mergeCell ref="A3:P3"/>
    <mergeCell ref="A4:A7"/>
    <mergeCell ref="B4:C4"/>
    <mergeCell ref="D4:E4"/>
    <mergeCell ref="F4:G4"/>
    <mergeCell ref="H4:I4"/>
    <mergeCell ref="J4:K4"/>
    <mergeCell ref="L4:M4"/>
    <mergeCell ref="N4:P4"/>
    <mergeCell ref="Q4:Q7"/>
    <mergeCell ref="B5:C5"/>
  </mergeCells>
  <printOptions horizontalCentered="1"/>
  <pageMargins left="1" right="1" top="1.5" bottom="1" header="1.5" footer="1"/>
  <pageSetup paperSize="9" scale="85"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E27"/>
  <sheetViews>
    <sheetView rightToLeft="1" view="pageBreakPreview" zoomScale="80" zoomScaleNormal="100" zoomScaleSheetLayoutView="80" workbookViewId="0">
      <selection activeCell="G22" sqref="G22"/>
    </sheetView>
  </sheetViews>
  <sheetFormatPr defaultColWidth="9.109375" defaultRowHeight="13.2"/>
  <cols>
    <col min="1" max="1" width="12" style="87" customWidth="1"/>
    <col min="2" max="2" width="30.33203125" style="87" customWidth="1"/>
    <col min="3" max="3" width="30.88671875" style="87" customWidth="1"/>
    <col min="4" max="4" width="22.44140625" style="87" customWidth="1"/>
    <col min="5" max="5" width="19.109375" style="87" customWidth="1"/>
    <col min="6" max="16384" width="9.109375" style="87"/>
  </cols>
  <sheetData>
    <row r="2" spans="1:5" ht="17.399999999999999">
      <c r="A2" s="639" t="s">
        <v>656</v>
      </c>
      <c r="B2" s="639"/>
      <c r="C2" s="639"/>
      <c r="D2" s="639"/>
      <c r="E2" s="639"/>
    </row>
    <row r="3" spans="1:5" ht="28.5" customHeight="1">
      <c r="A3" s="692" t="s">
        <v>740</v>
      </c>
      <c r="B3" s="692"/>
      <c r="C3" s="692"/>
      <c r="D3" s="692"/>
      <c r="E3" s="692"/>
    </row>
    <row r="4" spans="1:5" ht="16.2" thickBot="1">
      <c r="A4" s="168" t="s">
        <v>654</v>
      </c>
      <c r="B4" s="168"/>
      <c r="C4" s="168"/>
      <c r="D4" s="604" t="s">
        <v>655</v>
      </c>
      <c r="E4" s="604"/>
    </row>
    <row r="5" spans="1:5" ht="18" thickTop="1">
      <c r="A5" s="655" t="s">
        <v>28</v>
      </c>
      <c r="B5" s="89" t="s">
        <v>118</v>
      </c>
      <c r="C5" s="89" t="s">
        <v>119</v>
      </c>
      <c r="D5" s="577" t="s">
        <v>23</v>
      </c>
      <c r="E5" s="657" t="s">
        <v>7</v>
      </c>
    </row>
    <row r="6" spans="1:5" ht="23.25" customHeight="1">
      <c r="A6" s="648"/>
      <c r="B6" s="90" t="s">
        <v>120</v>
      </c>
      <c r="C6" s="90" t="s">
        <v>733</v>
      </c>
      <c r="D6" s="578" t="s">
        <v>123</v>
      </c>
      <c r="E6" s="658"/>
    </row>
    <row r="7" spans="1:5" ht="15.6">
      <c r="A7" s="648"/>
      <c r="B7" s="91" t="s">
        <v>121</v>
      </c>
      <c r="C7" s="91" t="s">
        <v>122</v>
      </c>
      <c r="D7" s="578" t="s">
        <v>24</v>
      </c>
      <c r="E7" s="658"/>
    </row>
    <row r="8" spans="1:5" ht="44.25" customHeight="1" thickBot="1">
      <c r="A8" s="893"/>
      <c r="B8" s="91" t="s">
        <v>124</v>
      </c>
      <c r="C8" s="91" t="s">
        <v>734</v>
      </c>
      <c r="D8" s="578" t="s">
        <v>735</v>
      </c>
      <c r="E8" s="659"/>
    </row>
    <row r="9" spans="1:5" ht="18" thickTop="1">
      <c r="A9" s="92" t="s">
        <v>125</v>
      </c>
      <c r="B9" s="93">
        <v>79487</v>
      </c>
      <c r="C9" s="93">
        <v>41133</v>
      </c>
      <c r="D9" s="93">
        <f>SUM(B9:C9)</f>
        <v>120620</v>
      </c>
      <c r="E9" s="94" t="s">
        <v>36</v>
      </c>
    </row>
    <row r="10" spans="1:5" ht="17.399999999999999">
      <c r="A10" s="95" t="s">
        <v>39</v>
      </c>
      <c r="B10" s="96">
        <v>27380</v>
      </c>
      <c r="C10" s="96">
        <v>13889</v>
      </c>
      <c r="D10" s="96">
        <f t="shared" ref="D10:D24" si="0">SUM(B10:C10)</f>
        <v>41269</v>
      </c>
      <c r="E10" s="97" t="s">
        <v>40</v>
      </c>
    </row>
    <row r="11" spans="1:5" ht="17.399999999999999">
      <c r="A11" s="95" t="s">
        <v>126</v>
      </c>
      <c r="B11" s="96">
        <v>57738</v>
      </c>
      <c r="C11" s="96">
        <v>16858</v>
      </c>
      <c r="D11" s="96">
        <f t="shared" si="0"/>
        <v>74596</v>
      </c>
      <c r="E11" s="97" t="s">
        <v>669</v>
      </c>
    </row>
    <row r="12" spans="1:5" ht="17.399999999999999">
      <c r="A12" s="95" t="s">
        <v>127</v>
      </c>
      <c r="B12" s="96">
        <v>42477</v>
      </c>
      <c r="C12" s="96">
        <v>19902</v>
      </c>
      <c r="D12" s="96">
        <f t="shared" si="0"/>
        <v>62379</v>
      </c>
      <c r="E12" s="97" t="s">
        <v>45</v>
      </c>
    </row>
    <row r="13" spans="1:5" ht="17.399999999999999">
      <c r="A13" s="95" t="s">
        <v>19</v>
      </c>
      <c r="B13" s="96">
        <v>157344</v>
      </c>
      <c r="C13" s="96">
        <v>108687</v>
      </c>
      <c r="D13" s="96">
        <f t="shared" si="0"/>
        <v>266031</v>
      </c>
      <c r="E13" s="97" t="s">
        <v>20</v>
      </c>
    </row>
    <row r="14" spans="1:5" ht="17.399999999999999">
      <c r="A14" s="95" t="s">
        <v>46</v>
      </c>
      <c r="B14" s="96">
        <v>56054</v>
      </c>
      <c r="C14" s="96">
        <v>24443</v>
      </c>
      <c r="D14" s="96">
        <f t="shared" si="0"/>
        <v>80497</v>
      </c>
      <c r="E14" s="97" t="s">
        <v>47</v>
      </c>
    </row>
    <row r="15" spans="1:5" ht="17.399999999999999">
      <c r="A15" s="95" t="s">
        <v>21</v>
      </c>
      <c r="B15" s="96">
        <v>43452</v>
      </c>
      <c r="C15" s="96">
        <v>17605</v>
      </c>
      <c r="D15" s="96">
        <f t="shared" si="0"/>
        <v>61057</v>
      </c>
      <c r="E15" s="97" t="s">
        <v>49</v>
      </c>
    </row>
    <row r="16" spans="1:5" ht="17.399999999999999">
      <c r="A16" s="95" t="s">
        <v>58</v>
      </c>
      <c r="B16" s="96">
        <v>46342</v>
      </c>
      <c r="C16" s="96">
        <v>20864</v>
      </c>
      <c r="D16" s="96">
        <f t="shared" si="0"/>
        <v>67206</v>
      </c>
      <c r="E16" s="97" t="s">
        <v>59</v>
      </c>
    </row>
    <row r="17" spans="1:5" ht="17.399999999999999">
      <c r="A17" s="95" t="s">
        <v>37</v>
      </c>
      <c r="B17" s="96">
        <v>35792</v>
      </c>
      <c r="C17" s="96">
        <v>21429</v>
      </c>
      <c r="D17" s="96">
        <f t="shared" si="0"/>
        <v>57221</v>
      </c>
      <c r="E17" s="97" t="s">
        <v>607</v>
      </c>
    </row>
    <row r="18" spans="1:5" ht="17.399999999999999">
      <c r="A18" s="95" t="s">
        <v>128</v>
      </c>
      <c r="B18" s="96">
        <v>51017</v>
      </c>
      <c r="C18" s="96">
        <v>23862</v>
      </c>
      <c r="D18" s="96">
        <f t="shared" si="0"/>
        <v>74879</v>
      </c>
      <c r="E18" s="97" t="s">
        <v>51</v>
      </c>
    </row>
    <row r="19" spans="1:5" ht="17.399999999999999">
      <c r="A19" s="98" t="s">
        <v>52</v>
      </c>
      <c r="B19" s="99">
        <v>54553</v>
      </c>
      <c r="C19" s="99">
        <v>20895</v>
      </c>
      <c r="D19" s="99">
        <f t="shared" si="0"/>
        <v>75448</v>
      </c>
      <c r="E19" s="97" t="s">
        <v>638</v>
      </c>
    </row>
    <row r="20" spans="1:5" ht="17.399999999999999">
      <c r="A20" s="95" t="s">
        <v>54</v>
      </c>
      <c r="B20" s="96">
        <v>32980</v>
      </c>
      <c r="C20" s="96">
        <v>16858</v>
      </c>
      <c r="D20" s="96">
        <f t="shared" si="0"/>
        <v>49838</v>
      </c>
      <c r="E20" s="97" t="s">
        <v>55</v>
      </c>
    </row>
    <row r="21" spans="1:5" ht="17.399999999999999">
      <c r="A21" s="95" t="s">
        <v>56</v>
      </c>
      <c r="B21" s="96">
        <v>95950</v>
      </c>
      <c r="C21" s="96">
        <v>31891</v>
      </c>
      <c r="D21" s="96">
        <f t="shared" si="0"/>
        <v>127841</v>
      </c>
      <c r="E21" s="97" t="s">
        <v>57</v>
      </c>
    </row>
    <row r="22" spans="1:5" ht="17.399999999999999">
      <c r="A22" s="95" t="s">
        <v>129</v>
      </c>
      <c r="B22" s="96">
        <v>46613</v>
      </c>
      <c r="C22" s="96">
        <v>19378</v>
      </c>
      <c r="D22" s="96">
        <f t="shared" si="0"/>
        <v>65991</v>
      </c>
      <c r="E22" s="100" t="s">
        <v>637</v>
      </c>
    </row>
    <row r="23" spans="1:5" ht="18" thickBot="1">
      <c r="A23" s="101" t="s">
        <v>69</v>
      </c>
      <c r="B23" s="102">
        <v>72384</v>
      </c>
      <c r="C23" s="102">
        <v>39249</v>
      </c>
      <c r="D23" s="102">
        <f t="shared" si="0"/>
        <v>111633</v>
      </c>
      <c r="E23" s="103" t="s">
        <v>62</v>
      </c>
    </row>
    <row r="24" spans="1:5" ht="18.600000000000001" thickTop="1" thickBot="1">
      <c r="A24" s="104" t="s">
        <v>23</v>
      </c>
      <c r="B24" s="105">
        <f>SUM(B9:B23)</f>
        <v>899563</v>
      </c>
      <c r="C24" s="105">
        <f t="shared" ref="C24" si="1">SUM(C9:C23)</f>
        <v>436943</v>
      </c>
      <c r="D24" s="105">
        <f t="shared" si="0"/>
        <v>1336506</v>
      </c>
      <c r="E24" s="106" t="s">
        <v>24</v>
      </c>
    </row>
    <row r="25" spans="1:5" ht="13.8" thickTop="1"/>
    <row r="26" spans="1:5" ht="17.399999999999999">
      <c r="D26" s="107"/>
    </row>
    <row r="27" spans="1:5">
      <c r="D27" s="108"/>
    </row>
  </sheetData>
  <mergeCells count="5">
    <mergeCell ref="A2:E2"/>
    <mergeCell ref="A3:E3"/>
    <mergeCell ref="D4:E4"/>
    <mergeCell ref="E5:E8"/>
    <mergeCell ref="A5:A8"/>
  </mergeCells>
  <printOptions horizontalCentered="1"/>
  <pageMargins left="1" right="1" top="1.5" bottom="1" header="1.5" footer="1"/>
  <pageSetup paperSize="9" scale="85" firstPageNumber="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40"/>
  <sheetViews>
    <sheetView rightToLeft="1" view="pageBreakPreview" zoomScale="80" zoomScaleNormal="100" zoomScaleSheetLayoutView="80" workbookViewId="0">
      <selection activeCell="K4" sqref="K4:M4"/>
    </sheetView>
  </sheetViews>
  <sheetFormatPr defaultColWidth="9.109375" defaultRowHeight="13.2"/>
  <cols>
    <col min="1" max="1" width="11.88671875" style="87" customWidth="1"/>
    <col min="2" max="16" width="8.109375" style="87" customWidth="1"/>
    <col min="17" max="17" width="17.5546875" style="87" customWidth="1"/>
    <col min="18" max="16384" width="9.109375" style="87"/>
  </cols>
  <sheetData>
    <row r="1" spans="1:17" s="298" customFormat="1" ht="21" customHeight="1">
      <c r="A1" s="590" t="s">
        <v>682</v>
      </c>
      <c r="B1" s="590"/>
      <c r="C1" s="590"/>
      <c r="D1" s="590"/>
      <c r="E1" s="590"/>
      <c r="F1" s="590"/>
      <c r="G1" s="590"/>
      <c r="H1" s="590"/>
      <c r="I1" s="590"/>
      <c r="J1" s="590"/>
      <c r="K1" s="590"/>
      <c r="L1" s="590"/>
      <c r="M1" s="590"/>
      <c r="N1" s="590"/>
      <c r="O1" s="590"/>
      <c r="P1" s="590"/>
      <c r="Q1" s="590"/>
    </row>
    <row r="2" spans="1:17" s="298" customFormat="1" ht="24" customHeight="1">
      <c r="A2" s="602" t="s">
        <v>608</v>
      </c>
      <c r="B2" s="602"/>
      <c r="C2" s="602"/>
      <c r="D2" s="602"/>
      <c r="E2" s="602"/>
      <c r="F2" s="602"/>
      <c r="G2" s="602"/>
      <c r="H2" s="602"/>
      <c r="I2" s="602"/>
      <c r="J2" s="602"/>
      <c r="K2" s="602"/>
      <c r="L2" s="602"/>
      <c r="M2" s="602"/>
      <c r="N2" s="602"/>
      <c r="O2" s="602"/>
      <c r="P2" s="602"/>
      <c r="Q2" s="602"/>
    </row>
    <row r="3" spans="1:17" s="298" customFormat="1" ht="20.25" customHeight="1" thickBot="1">
      <c r="A3" s="621" t="s">
        <v>600</v>
      </c>
      <c r="B3" s="621"/>
      <c r="C3" s="621"/>
      <c r="D3" s="621"/>
      <c r="E3" s="621"/>
      <c r="F3" s="621"/>
      <c r="G3" s="621"/>
      <c r="H3" s="621"/>
      <c r="I3" s="621"/>
      <c r="J3" s="621"/>
      <c r="K3" s="621"/>
      <c r="L3" s="621"/>
      <c r="M3" s="621"/>
      <c r="N3" s="621"/>
      <c r="O3" s="621"/>
      <c r="P3" s="621"/>
      <c r="Q3" s="269" t="s">
        <v>562</v>
      </c>
    </row>
    <row r="4" spans="1:17" s="465" customFormat="1" ht="38.25" customHeight="1" thickTop="1">
      <c r="A4" s="629" t="s">
        <v>1</v>
      </c>
      <c r="B4" s="632" t="s">
        <v>563</v>
      </c>
      <c r="C4" s="632"/>
      <c r="D4" s="632"/>
      <c r="E4" s="632" t="s">
        <v>531</v>
      </c>
      <c r="F4" s="632"/>
      <c r="G4" s="632"/>
      <c r="H4" s="632" t="s">
        <v>558</v>
      </c>
      <c r="I4" s="632"/>
      <c r="J4" s="632"/>
      <c r="K4" s="632" t="s">
        <v>553</v>
      </c>
      <c r="L4" s="632"/>
      <c r="M4" s="632"/>
      <c r="N4" s="598" t="s">
        <v>31</v>
      </c>
      <c r="O4" s="598"/>
      <c r="P4" s="598"/>
      <c r="Q4" s="608" t="s">
        <v>7</v>
      </c>
    </row>
    <row r="5" spans="1:17" s="465" customFormat="1" ht="41.25" customHeight="1">
      <c r="A5" s="630"/>
      <c r="B5" s="611" t="s">
        <v>559</v>
      </c>
      <c r="C5" s="611"/>
      <c r="D5" s="611"/>
      <c r="E5" s="611" t="s">
        <v>606</v>
      </c>
      <c r="F5" s="611"/>
      <c r="G5" s="611"/>
      <c r="H5" s="611" t="s">
        <v>711</v>
      </c>
      <c r="I5" s="611"/>
      <c r="J5" s="611"/>
      <c r="K5" s="611" t="s">
        <v>560</v>
      </c>
      <c r="L5" s="611"/>
      <c r="M5" s="611"/>
      <c r="N5" s="611" t="s">
        <v>24</v>
      </c>
      <c r="O5" s="611"/>
      <c r="P5" s="611"/>
      <c r="Q5" s="609"/>
    </row>
    <row r="6" spans="1:17" s="465" customFormat="1" ht="21.75" customHeight="1">
      <c r="A6" s="630"/>
      <c r="B6" s="427" t="s">
        <v>11</v>
      </c>
      <c r="C6" s="427" t="s">
        <v>12</v>
      </c>
      <c r="D6" s="427" t="s">
        <v>13</v>
      </c>
      <c r="E6" s="427" t="s">
        <v>11</v>
      </c>
      <c r="F6" s="427" t="s">
        <v>12</v>
      </c>
      <c r="G6" s="427" t="s">
        <v>13</v>
      </c>
      <c r="H6" s="427" t="s">
        <v>11</v>
      </c>
      <c r="I6" s="427" t="s">
        <v>12</v>
      </c>
      <c r="J6" s="427" t="s">
        <v>13</v>
      </c>
      <c r="K6" s="427" t="s">
        <v>11</v>
      </c>
      <c r="L6" s="427" t="s">
        <v>12</v>
      </c>
      <c r="M6" s="427" t="s">
        <v>13</v>
      </c>
      <c r="N6" s="427" t="s">
        <v>11</v>
      </c>
      <c r="O6" s="427" t="s">
        <v>12</v>
      </c>
      <c r="P6" s="427" t="s">
        <v>13</v>
      </c>
      <c r="Q6" s="609"/>
    </row>
    <row r="7" spans="1:17" s="465" customFormat="1" ht="20.100000000000001" customHeight="1" thickBot="1">
      <c r="A7" s="631"/>
      <c r="B7" s="456" t="s">
        <v>16</v>
      </c>
      <c r="C7" s="456" t="s">
        <v>17</v>
      </c>
      <c r="D7" s="456" t="s">
        <v>18</v>
      </c>
      <c r="E7" s="456" t="s">
        <v>16</v>
      </c>
      <c r="F7" s="456" t="s">
        <v>17</v>
      </c>
      <c r="G7" s="456" t="s">
        <v>18</v>
      </c>
      <c r="H7" s="456" t="s">
        <v>16</v>
      </c>
      <c r="I7" s="456" t="s">
        <v>17</v>
      </c>
      <c r="J7" s="456" t="s">
        <v>18</v>
      </c>
      <c r="K7" s="456" t="s">
        <v>16</v>
      </c>
      <c r="L7" s="456" t="s">
        <v>17</v>
      </c>
      <c r="M7" s="456" t="s">
        <v>18</v>
      </c>
      <c r="N7" s="456" t="s">
        <v>16</v>
      </c>
      <c r="O7" s="456" t="s">
        <v>17</v>
      </c>
      <c r="P7" s="456" t="s">
        <v>18</v>
      </c>
      <c r="Q7" s="610"/>
    </row>
    <row r="8" spans="1:17" ht="20.100000000000001" customHeight="1" thickTop="1">
      <c r="A8" s="449" t="s">
        <v>125</v>
      </c>
      <c r="B8" s="303">
        <v>25</v>
      </c>
      <c r="C8" s="303">
        <v>20</v>
      </c>
      <c r="D8" s="303">
        <f>SUM(B8:C8)</f>
        <v>45</v>
      </c>
      <c r="E8" s="547">
        <v>0</v>
      </c>
      <c r="F8" s="547">
        <v>0</v>
      </c>
      <c r="G8" s="548">
        <f t="shared" ref="G8:G19" si="0">SUM(E8:F8)</f>
        <v>0</v>
      </c>
      <c r="H8" s="549">
        <v>0</v>
      </c>
      <c r="I8" s="549">
        <v>0</v>
      </c>
      <c r="J8" s="548">
        <f t="shared" ref="J8:J22" si="1">SUM(H8:I8)</f>
        <v>0</v>
      </c>
      <c r="K8" s="396">
        <v>60</v>
      </c>
      <c r="L8" s="396">
        <v>70</v>
      </c>
      <c r="M8" s="396">
        <f t="shared" ref="M8:M14" si="2">SUM(K8:L8)</f>
        <v>130</v>
      </c>
      <c r="N8" s="548">
        <f>K8+H8+E8+B8</f>
        <v>85</v>
      </c>
      <c r="O8" s="548">
        <f>L8+I8+F8+C8</f>
        <v>90</v>
      </c>
      <c r="P8" s="548">
        <f>O8+N8</f>
        <v>175</v>
      </c>
      <c r="Q8" s="343" t="s">
        <v>36</v>
      </c>
    </row>
    <row r="9" spans="1:17" ht="20.100000000000001" customHeight="1">
      <c r="A9" s="466" t="s">
        <v>39</v>
      </c>
      <c r="B9" s="138">
        <v>28</v>
      </c>
      <c r="C9" s="138">
        <v>0</v>
      </c>
      <c r="D9" s="138">
        <f>SUM(B9:C9)</f>
        <v>28</v>
      </c>
      <c r="E9" s="547">
        <v>13</v>
      </c>
      <c r="F9" s="547">
        <v>4</v>
      </c>
      <c r="G9" s="547">
        <f>SUM(E9:F9)</f>
        <v>17</v>
      </c>
      <c r="H9" s="549">
        <v>0</v>
      </c>
      <c r="I9" s="549">
        <v>0</v>
      </c>
      <c r="J9" s="548">
        <f t="shared" si="1"/>
        <v>0</v>
      </c>
      <c r="K9" s="545">
        <v>136</v>
      </c>
      <c r="L9" s="545">
        <v>44</v>
      </c>
      <c r="M9" s="545">
        <f t="shared" si="2"/>
        <v>180</v>
      </c>
      <c r="N9" s="548">
        <f t="shared" ref="N9:O22" si="3">K9+H9+E9+B9</f>
        <v>177</v>
      </c>
      <c r="O9" s="548">
        <f t="shared" si="3"/>
        <v>48</v>
      </c>
      <c r="P9" s="548">
        <f t="shared" ref="P9:P22" si="4">O9+N9</f>
        <v>225</v>
      </c>
      <c r="Q9" s="345" t="s">
        <v>40</v>
      </c>
    </row>
    <row r="10" spans="1:17" ht="20.100000000000001" customHeight="1">
      <c r="A10" s="466" t="s">
        <v>126</v>
      </c>
      <c r="B10" s="426">
        <v>0</v>
      </c>
      <c r="C10" s="426">
        <v>0</v>
      </c>
      <c r="D10" s="548">
        <f t="shared" ref="D10:D14" si="5">SUM(B10:C10)</f>
        <v>0</v>
      </c>
      <c r="E10" s="548">
        <v>0</v>
      </c>
      <c r="F10" s="548">
        <v>0</v>
      </c>
      <c r="G10" s="548">
        <f t="shared" si="0"/>
        <v>0</v>
      </c>
      <c r="H10" s="549">
        <v>0</v>
      </c>
      <c r="I10" s="549">
        <v>0</v>
      </c>
      <c r="J10" s="548">
        <f t="shared" si="1"/>
        <v>0</v>
      </c>
      <c r="K10" s="545">
        <v>26</v>
      </c>
      <c r="L10" s="545">
        <v>12</v>
      </c>
      <c r="M10" s="545">
        <f t="shared" si="2"/>
        <v>38</v>
      </c>
      <c r="N10" s="548">
        <f t="shared" si="3"/>
        <v>26</v>
      </c>
      <c r="O10" s="548">
        <f t="shared" si="3"/>
        <v>12</v>
      </c>
      <c r="P10" s="548">
        <f t="shared" si="4"/>
        <v>38</v>
      </c>
      <c r="Q10" s="345" t="s">
        <v>42</v>
      </c>
    </row>
    <row r="11" spans="1:17" ht="20.100000000000001" customHeight="1">
      <c r="A11" s="466" t="s">
        <v>127</v>
      </c>
      <c r="B11" s="426">
        <v>0</v>
      </c>
      <c r="C11" s="426">
        <v>0</v>
      </c>
      <c r="D11" s="548">
        <f t="shared" si="5"/>
        <v>0</v>
      </c>
      <c r="E11" s="548">
        <v>0</v>
      </c>
      <c r="F11" s="548">
        <v>0</v>
      </c>
      <c r="G11" s="548">
        <f t="shared" si="0"/>
        <v>0</v>
      </c>
      <c r="H11" s="549">
        <v>0</v>
      </c>
      <c r="I11" s="549">
        <v>0</v>
      </c>
      <c r="J11" s="548">
        <f t="shared" si="1"/>
        <v>0</v>
      </c>
      <c r="K11" s="545">
        <v>42</v>
      </c>
      <c r="L11" s="545">
        <v>17</v>
      </c>
      <c r="M11" s="545">
        <f t="shared" si="2"/>
        <v>59</v>
      </c>
      <c r="N11" s="548">
        <f t="shared" si="3"/>
        <v>42</v>
      </c>
      <c r="O11" s="548">
        <f t="shared" si="3"/>
        <v>17</v>
      </c>
      <c r="P11" s="548">
        <f t="shared" si="4"/>
        <v>59</v>
      </c>
      <c r="Q11" s="345" t="s">
        <v>45</v>
      </c>
    </row>
    <row r="12" spans="1:17" ht="20.100000000000001" customHeight="1">
      <c r="A12" s="466" t="s">
        <v>19</v>
      </c>
      <c r="B12" s="138">
        <v>74</v>
      </c>
      <c r="C12" s="138">
        <v>85</v>
      </c>
      <c r="D12" s="138">
        <f>SUM(B12:C12)</f>
        <v>159</v>
      </c>
      <c r="E12" s="548">
        <v>90</v>
      </c>
      <c r="F12" s="548">
        <v>54</v>
      </c>
      <c r="G12" s="547">
        <f>SUM(E12:F12)</f>
        <v>144</v>
      </c>
      <c r="H12" s="399">
        <v>42</v>
      </c>
      <c r="I12" s="399">
        <v>156</v>
      </c>
      <c r="J12" s="547">
        <f>SUM(H12:I12)</f>
        <v>198</v>
      </c>
      <c r="K12" s="545">
        <v>986</v>
      </c>
      <c r="L12" s="545">
        <v>372</v>
      </c>
      <c r="M12" s="545">
        <f t="shared" si="2"/>
        <v>1358</v>
      </c>
      <c r="N12" s="548">
        <f t="shared" si="3"/>
        <v>1192</v>
      </c>
      <c r="O12" s="548">
        <f t="shared" si="3"/>
        <v>667</v>
      </c>
      <c r="P12" s="548">
        <f t="shared" si="4"/>
        <v>1859</v>
      </c>
      <c r="Q12" s="345" t="s">
        <v>20</v>
      </c>
    </row>
    <row r="13" spans="1:17" ht="20.100000000000001" customHeight="1">
      <c r="A13" s="466" t="s">
        <v>46</v>
      </c>
      <c r="B13" s="138">
        <v>11</v>
      </c>
      <c r="C13" s="138">
        <v>7</v>
      </c>
      <c r="D13" s="138">
        <f>SUM(B13:C13)</f>
        <v>18</v>
      </c>
      <c r="E13" s="548">
        <v>21</v>
      </c>
      <c r="F13" s="548">
        <v>8</v>
      </c>
      <c r="G13" s="547">
        <f>SUM(E13:F13)</f>
        <v>29</v>
      </c>
      <c r="H13" s="426">
        <v>0</v>
      </c>
      <c r="I13" s="426">
        <v>0</v>
      </c>
      <c r="J13" s="426">
        <v>0</v>
      </c>
      <c r="K13" s="545">
        <v>26</v>
      </c>
      <c r="L13" s="545">
        <v>14</v>
      </c>
      <c r="M13" s="545">
        <f t="shared" si="2"/>
        <v>40</v>
      </c>
      <c r="N13" s="548">
        <f t="shared" si="3"/>
        <v>58</v>
      </c>
      <c r="O13" s="548">
        <f t="shared" si="3"/>
        <v>29</v>
      </c>
      <c r="P13" s="548">
        <f t="shared" si="4"/>
        <v>87</v>
      </c>
      <c r="Q13" s="345" t="s">
        <v>47</v>
      </c>
    </row>
    <row r="14" spans="1:17" ht="20.100000000000001" customHeight="1">
      <c r="A14" s="466" t="s">
        <v>21</v>
      </c>
      <c r="B14" s="426">
        <v>0</v>
      </c>
      <c r="C14" s="426">
        <v>0</v>
      </c>
      <c r="D14" s="548">
        <f t="shared" si="5"/>
        <v>0</v>
      </c>
      <c r="E14" s="548">
        <v>16</v>
      </c>
      <c r="F14" s="548">
        <v>15</v>
      </c>
      <c r="G14" s="547">
        <f>SUM(E14:F14)</f>
        <v>31</v>
      </c>
      <c r="H14" s="548">
        <v>145</v>
      </c>
      <c r="I14" s="548">
        <v>0</v>
      </c>
      <c r="J14" s="548">
        <f>SUM(H14:I14)</f>
        <v>145</v>
      </c>
      <c r="K14" s="545">
        <v>192</v>
      </c>
      <c r="L14" s="545">
        <v>99</v>
      </c>
      <c r="M14" s="545">
        <f t="shared" si="2"/>
        <v>291</v>
      </c>
      <c r="N14" s="548">
        <f t="shared" si="3"/>
        <v>353</v>
      </c>
      <c r="O14" s="548">
        <f t="shared" si="3"/>
        <v>114</v>
      </c>
      <c r="P14" s="548">
        <f t="shared" si="4"/>
        <v>467</v>
      </c>
      <c r="Q14" s="345" t="s">
        <v>49</v>
      </c>
    </row>
    <row r="15" spans="1:17" ht="20.100000000000001" customHeight="1">
      <c r="A15" s="466" t="s">
        <v>58</v>
      </c>
      <c r="B15" s="426" t="s">
        <v>445</v>
      </c>
      <c r="C15" s="426" t="s">
        <v>445</v>
      </c>
      <c r="D15" s="426" t="s">
        <v>445</v>
      </c>
      <c r="E15" s="426" t="s">
        <v>445</v>
      </c>
      <c r="F15" s="426" t="s">
        <v>445</v>
      </c>
      <c r="G15" s="426" t="s">
        <v>445</v>
      </c>
      <c r="H15" s="426" t="s">
        <v>445</v>
      </c>
      <c r="I15" s="426" t="s">
        <v>445</v>
      </c>
      <c r="J15" s="426" t="s">
        <v>445</v>
      </c>
      <c r="K15" s="426" t="s">
        <v>445</v>
      </c>
      <c r="L15" s="426" t="s">
        <v>445</v>
      </c>
      <c r="M15" s="426" t="s">
        <v>445</v>
      </c>
      <c r="N15" s="426" t="s">
        <v>445</v>
      </c>
      <c r="O15" s="426" t="s">
        <v>445</v>
      </c>
      <c r="P15" s="426" t="s">
        <v>445</v>
      </c>
      <c r="Q15" s="345" t="s">
        <v>59</v>
      </c>
    </row>
    <row r="16" spans="1:17" ht="20.100000000000001" customHeight="1">
      <c r="A16" s="466" t="s">
        <v>37</v>
      </c>
      <c r="B16" s="138">
        <v>3</v>
      </c>
      <c r="C16" s="138">
        <v>3</v>
      </c>
      <c r="D16" s="138">
        <f>SUM(B16:C16)</f>
        <v>6</v>
      </c>
      <c r="E16" s="548">
        <v>0</v>
      </c>
      <c r="F16" s="548">
        <v>0</v>
      </c>
      <c r="G16" s="548">
        <f t="shared" si="0"/>
        <v>0</v>
      </c>
      <c r="H16" s="426">
        <v>0</v>
      </c>
      <c r="I16" s="426">
        <v>0</v>
      </c>
      <c r="J16" s="548">
        <f t="shared" si="1"/>
        <v>0</v>
      </c>
      <c r="K16" s="545">
        <v>51</v>
      </c>
      <c r="L16" s="545">
        <v>19</v>
      </c>
      <c r="M16" s="545">
        <f>SUM(K16:L16)</f>
        <v>70</v>
      </c>
      <c r="N16" s="548">
        <f t="shared" si="3"/>
        <v>54</v>
      </c>
      <c r="O16" s="548">
        <f t="shared" si="3"/>
        <v>22</v>
      </c>
      <c r="P16" s="548">
        <f t="shared" si="4"/>
        <v>76</v>
      </c>
      <c r="Q16" s="345" t="s">
        <v>607</v>
      </c>
    </row>
    <row r="17" spans="1:17" ht="20.100000000000001" customHeight="1">
      <c r="A17" s="466" t="s">
        <v>128</v>
      </c>
      <c r="B17" s="138">
        <v>16</v>
      </c>
      <c r="C17" s="138">
        <v>0</v>
      </c>
      <c r="D17" s="138">
        <f>SUM(B17:C17)</f>
        <v>16</v>
      </c>
      <c r="E17" s="548">
        <v>18</v>
      </c>
      <c r="F17" s="548">
        <v>15</v>
      </c>
      <c r="G17" s="547">
        <f>SUM(E17:F17)</f>
        <v>33</v>
      </c>
      <c r="H17" s="426">
        <v>0</v>
      </c>
      <c r="I17" s="426">
        <v>0</v>
      </c>
      <c r="J17" s="548">
        <f t="shared" si="1"/>
        <v>0</v>
      </c>
      <c r="K17" s="545">
        <v>156</v>
      </c>
      <c r="L17" s="545">
        <v>55</v>
      </c>
      <c r="M17" s="545">
        <f t="shared" ref="M17:M22" si="6">SUM(K17:L17)</f>
        <v>211</v>
      </c>
      <c r="N17" s="548">
        <f t="shared" si="3"/>
        <v>190</v>
      </c>
      <c r="O17" s="548">
        <f t="shared" si="3"/>
        <v>70</v>
      </c>
      <c r="P17" s="548">
        <f t="shared" si="4"/>
        <v>260</v>
      </c>
      <c r="Q17" s="345" t="s">
        <v>51</v>
      </c>
    </row>
    <row r="18" spans="1:17" ht="20.100000000000001" customHeight="1">
      <c r="A18" s="466" t="s">
        <v>52</v>
      </c>
      <c r="B18" s="138">
        <v>17</v>
      </c>
      <c r="C18" s="138">
        <v>13</v>
      </c>
      <c r="D18" s="138">
        <f>SUM(B18:C18)</f>
        <v>30</v>
      </c>
      <c r="E18" s="548">
        <v>21</v>
      </c>
      <c r="F18" s="548">
        <v>7</v>
      </c>
      <c r="G18" s="547">
        <f>SUM(E18:F18)</f>
        <v>28</v>
      </c>
      <c r="H18" s="426">
        <v>0</v>
      </c>
      <c r="I18" s="426">
        <v>0</v>
      </c>
      <c r="J18" s="548">
        <f t="shared" si="1"/>
        <v>0</v>
      </c>
      <c r="K18" s="545">
        <v>42</v>
      </c>
      <c r="L18" s="545">
        <v>16</v>
      </c>
      <c r="M18" s="545">
        <v>58</v>
      </c>
      <c r="N18" s="548">
        <f t="shared" si="3"/>
        <v>80</v>
      </c>
      <c r="O18" s="548">
        <f t="shared" si="3"/>
        <v>36</v>
      </c>
      <c r="P18" s="548">
        <f t="shared" si="4"/>
        <v>116</v>
      </c>
      <c r="Q18" s="346" t="s">
        <v>53</v>
      </c>
    </row>
    <row r="19" spans="1:17" ht="20.100000000000001" customHeight="1">
      <c r="A19" s="466" t="s">
        <v>54</v>
      </c>
      <c r="B19" s="138">
        <v>13</v>
      </c>
      <c r="C19" s="138">
        <v>0</v>
      </c>
      <c r="D19" s="138">
        <f>SUM(B19:C19)</f>
        <v>13</v>
      </c>
      <c r="E19" s="548">
        <v>0</v>
      </c>
      <c r="F19" s="548">
        <v>0</v>
      </c>
      <c r="G19" s="548">
        <f t="shared" si="0"/>
        <v>0</v>
      </c>
      <c r="H19" s="426">
        <v>0</v>
      </c>
      <c r="I19" s="426">
        <v>0</v>
      </c>
      <c r="J19" s="548">
        <f t="shared" si="1"/>
        <v>0</v>
      </c>
      <c r="K19" s="545">
        <v>29</v>
      </c>
      <c r="L19" s="545">
        <v>17</v>
      </c>
      <c r="M19" s="545">
        <f t="shared" si="6"/>
        <v>46</v>
      </c>
      <c r="N19" s="548">
        <f t="shared" si="3"/>
        <v>42</v>
      </c>
      <c r="O19" s="548">
        <f t="shared" si="3"/>
        <v>17</v>
      </c>
      <c r="P19" s="548">
        <f t="shared" si="4"/>
        <v>59</v>
      </c>
      <c r="Q19" s="345" t="s">
        <v>55</v>
      </c>
    </row>
    <row r="20" spans="1:17" ht="20.100000000000001" customHeight="1">
      <c r="A20" s="466" t="s">
        <v>56</v>
      </c>
      <c r="B20" s="426" t="s">
        <v>445</v>
      </c>
      <c r="C20" s="426" t="s">
        <v>445</v>
      </c>
      <c r="D20" s="426" t="s">
        <v>445</v>
      </c>
      <c r="E20" s="426" t="s">
        <v>445</v>
      </c>
      <c r="F20" s="426" t="s">
        <v>445</v>
      </c>
      <c r="G20" s="426" t="s">
        <v>445</v>
      </c>
      <c r="H20" s="426" t="s">
        <v>445</v>
      </c>
      <c r="I20" s="426" t="s">
        <v>445</v>
      </c>
      <c r="J20" s="426" t="s">
        <v>445</v>
      </c>
      <c r="K20" s="545" t="s">
        <v>445</v>
      </c>
      <c r="L20" s="545" t="s">
        <v>445</v>
      </c>
      <c r="M20" s="545" t="s">
        <v>445</v>
      </c>
      <c r="N20" s="545" t="s">
        <v>445</v>
      </c>
      <c r="O20" s="545" t="s">
        <v>445</v>
      </c>
      <c r="P20" s="545" t="s">
        <v>445</v>
      </c>
      <c r="Q20" s="345" t="s">
        <v>57</v>
      </c>
    </row>
    <row r="21" spans="1:17" ht="20.100000000000001" customHeight="1">
      <c r="A21" s="466" t="s">
        <v>129</v>
      </c>
      <c r="B21" s="426">
        <v>0</v>
      </c>
      <c r="C21" s="426">
        <v>0</v>
      </c>
      <c r="D21" s="426">
        <v>0</v>
      </c>
      <c r="E21" s="426">
        <v>0</v>
      </c>
      <c r="F21" s="426">
        <v>0</v>
      </c>
      <c r="G21" s="426">
        <v>0</v>
      </c>
      <c r="H21" s="426">
        <v>0</v>
      </c>
      <c r="I21" s="426">
        <v>0</v>
      </c>
      <c r="J21" s="426">
        <v>0</v>
      </c>
      <c r="K21" s="545">
        <v>141</v>
      </c>
      <c r="L21" s="545">
        <v>46</v>
      </c>
      <c r="M21" s="545">
        <f t="shared" si="6"/>
        <v>187</v>
      </c>
      <c r="N21" s="548">
        <f t="shared" si="3"/>
        <v>141</v>
      </c>
      <c r="O21" s="548">
        <f t="shared" si="3"/>
        <v>46</v>
      </c>
      <c r="P21" s="548">
        <f t="shared" si="4"/>
        <v>187</v>
      </c>
      <c r="Q21" s="345" t="s">
        <v>637</v>
      </c>
    </row>
    <row r="22" spans="1:17" ht="20.100000000000001" customHeight="1" thickBot="1">
      <c r="A22" s="466" t="s">
        <v>69</v>
      </c>
      <c r="B22" s="144">
        <v>20</v>
      </c>
      <c r="C22" s="144">
        <v>1</v>
      </c>
      <c r="D22" s="144">
        <f>SUM(B22:C22)</f>
        <v>21</v>
      </c>
      <c r="E22" s="550">
        <v>11</v>
      </c>
      <c r="F22" s="550">
        <v>8</v>
      </c>
      <c r="G22" s="547">
        <f>SUM(E22:F22)</f>
        <v>19</v>
      </c>
      <c r="H22" s="426">
        <v>0</v>
      </c>
      <c r="I22" s="426">
        <v>0</v>
      </c>
      <c r="J22" s="550">
        <f t="shared" si="1"/>
        <v>0</v>
      </c>
      <c r="K22" s="489">
        <v>14</v>
      </c>
      <c r="L22" s="489">
        <v>8</v>
      </c>
      <c r="M22" s="545">
        <f t="shared" si="6"/>
        <v>22</v>
      </c>
      <c r="N22" s="548">
        <f t="shared" si="3"/>
        <v>45</v>
      </c>
      <c r="O22" s="548">
        <f t="shared" si="3"/>
        <v>17</v>
      </c>
      <c r="P22" s="548">
        <f t="shared" si="4"/>
        <v>62</v>
      </c>
      <c r="Q22" s="349" t="s">
        <v>62</v>
      </c>
    </row>
    <row r="23" spans="1:17" ht="20.100000000000001" customHeight="1" thickTop="1" thickBot="1">
      <c r="A23" s="453" t="s">
        <v>23</v>
      </c>
      <c r="B23" s="148">
        <f t="shared" ref="B23:G23" si="7">SUM(B8:B22)</f>
        <v>207</v>
      </c>
      <c r="C23" s="148">
        <f t="shared" si="7"/>
        <v>129</v>
      </c>
      <c r="D23" s="148">
        <f t="shared" si="7"/>
        <v>336</v>
      </c>
      <c r="E23" s="148">
        <f t="shared" si="7"/>
        <v>190</v>
      </c>
      <c r="F23" s="148">
        <f t="shared" si="7"/>
        <v>111</v>
      </c>
      <c r="G23" s="148">
        <f t="shared" si="7"/>
        <v>301</v>
      </c>
      <c r="H23" s="148">
        <f t="shared" ref="H23:J23" si="8">SUM(H8:H22)</f>
        <v>187</v>
      </c>
      <c r="I23" s="148">
        <f t="shared" si="8"/>
        <v>156</v>
      </c>
      <c r="J23" s="148">
        <f t="shared" si="8"/>
        <v>343</v>
      </c>
      <c r="K23" s="148">
        <f>SUM(K8:K22)</f>
        <v>1901</v>
      </c>
      <c r="L23" s="148">
        <f>SUM(L8:L22)</f>
        <v>789</v>
      </c>
      <c r="M23" s="148">
        <f>SUM(M8:M22)</f>
        <v>2690</v>
      </c>
      <c r="N23" s="551">
        <f t="shared" ref="N23:P23" si="9">SUM(K23,H23,E23,B23)</f>
        <v>2485</v>
      </c>
      <c r="O23" s="551">
        <f t="shared" si="9"/>
        <v>1185</v>
      </c>
      <c r="P23" s="551">
        <f t="shared" si="9"/>
        <v>3670</v>
      </c>
      <c r="Q23" s="382" t="s">
        <v>24</v>
      </c>
    </row>
    <row r="24" spans="1:17" ht="24.75" customHeight="1" thickTop="1">
      <c r="A24" s="425"/>
      <c r="B24" s="425"/>
      <c r="C24" s="425"/>
      <c r="D24" s="425"/>
      <c r="E24" s="425"/>
      <c r="F24" s="425"/>
      <c r="G24" s="425"/>
      <c r="H24" s="425"/>
      <c r="I24" s="425"/>
      <c r="J24" s="425"/>
      <c r="K24" s="425"/>
      <c r="L24" s="425"/>
      <c r="M24" s="425"/>
      <c r="N24" s="425"/>
      <c r="O24" s="425"/>
      <c r="P24" s="425"/>
    </row>
    <row r="25" spans="1:17">
      <c r="A25" s="425"/>
      <c r="B25" s="425"/>
      <c r="C25" s="425"/>
      <c r="D25" s="425"/>
      <c r="E25" s="425"/>
      <c r="F25" s="425"/>
      <c r="G25" s="425"/>
      <c r="H25" s="425"/>
      <c r="I25" s="425"/>
      <c r="J25" s="425"/>
      <c r="K25" s="425"/>
      <c r="L25" s="425"/>
      <c r="M25" s="425"/>
      <c r="N25" s="425"/>
      <c r="O25" s="425"/>
      <c r="P25" s="425"/>
    </row>
    <row r="26" spans="1:17">
      <c r="A26" s="425"/>
      <c r="B26" s="425"/>
      <c r="C26" s="425"/>
      <c r="D26" s="425"/>
      <c r="E26" s="425"/>
      <c r="F26" s="425"/>
      <c r="G26" s="425"/>
      <c r="H26" s="425"/>
      <c r="I26" s="425"/>
      <c r="J26" s="425"/>
      <c r="K26" s="425"/>
      <c r="L26" s="425"/>
      <c r="M26" s="425"/>
      <c r="N26" s="425"/>
      <c r="O26" s="425"/>
      <c r="P26" s="425"/>
    </row>
    <row r="27" spans="1:17">
      <c r="A27" s="425"/>
      <c r="B27" s="425"/>
      <c r="C27" s="425"/>
      <c r="D27" s="425"/>
      <c r="E27" s="425"/>
      <c r="F27" s="425"/>
      <c r="G27" s="425"/>
      <c r="H27" s="425"/>
      <c r="I27" s="425"/>
      <c r="J27" s="425"/>
      <c r="K27" s="425"/>
      <c r="L27" s="425"/>
      <c r="M27" s="425"/>
      <c r="N27" s="425"/>
      <c r="O27" s="425"/>
      <c r="P27" s="425"/>
    </row>
    <row r="28" spans="1:17">
      <c r="A28" s="425"/>
      <c r="B28" s="425"/>
      <c r="C28" s="425"/>
      <c r="D28" s="425"/>
      <c r="E28" s="425"/>
      <c r="F28" s="425"/>
      <c r="G28" s="425"/>
      <c r="H28" s="425"/>
      <c r="I28" s="425"/>
      <c r="J28" s="425"/>
      <c r="K28" s="425"/>
      <c r="L28" s="425"/>
      <c r="M28" s="425"/>
      <c r="N28" s="425"/>
      <c r="O28" s="425"/>
      <c r="P28" s="425"/>
    </row>
    <row r="29" spans="1:17">
      <c r="A29" s="425"/>
      <c r="B29" s="425"/>
      <c r="C29" s="425"/>
      <c r="D29" s="425"/>
      <c r="E29" s="425"/>
      <c r="F29" s="425"/>
      <c r="G29" s="425"/>
      <c r="H29" s="425"/>
      <c r="I29" s="425"/>
      <c r="J29" s="425"/>
      <c r="K29" s="425"/>
      <c r="L29" s="425"/>
      <c r="M29" s="425"/>
      <c r="N29" s="425"/>
      <c r="O29" s="425"/>
      <c r="P29" s="425"/>
    </row>
    <row r="30" spans="1:17">
      <c r="A30" s="425"/>
      <c r="B30" s="425"/>
      <c r="C30" s="425"/>
      <c r="D30" s="425"/>
      <c r="E30" s="425"/>
      <c r="F30" s="425"/>
      <c r="G30" s="425"/>
      <c r="H30" s="425"/>
      <c r="I30" s="425"/>
      <c r="J30" s="425"/>
      <c r="K30" s="425"/>
      <c r="L30" s="425"/>
      <c r="M30" s="425"/>
      <c r="N30" s="425"/>
      <c r="O30" s="425"/>
      <c r="P30" s="425"/>
    </row>
    <row r="31" spans="1:17">
      <c r="A31" s="425"/>
      <c r="B31" s="425"/>
      <c r="C31" s="425"/>
      <c r="D31" s="425"/>
      <c r="E31" s="425"/>
      <c r="F31" s="425"/>
      <c r="G31" s="425"/>
      <c r="H31" s="425"/>
      <c r="I31" s="425"/>
      <c r="J31" s="425"/>
      <c r="K31" s="425"/>
      <c r="L31" s="425"/>
      <c r="M31" s="425"/>
      <c r="N31" s="425"/>
      <c r="O31" s="425"/>
      <c r="P31" s="425"/>
    </row>
    <row r="32" spans="1:17">
      <c r="A32" s="425"/>
      <c r="B32" s="425"/>
      <c r="C32" s="425"/>
      <c r="D32" s="425"/>
      <c r="E32" s="425"/>
      <c r="F32" s="425"/>
      <c r="G32" s="425"/>
      <c r="H32" s="425"/>
      <c r="I32" s="425"/>
      <c r="J32" s="425"/>
      <c r="K32" s="425"/>
      <c r="L32" s="425"/>
      <c r="M32" s="425"/>
      <c r="N32" s="425"/>
      <c r="O32" s="425"/>
      <c r="P32" s="425"/>
    </row>
    <row r="33" spans="1:16">
      <c r="A33" s="425"/>
      <c r="B33" s="425"/>
      <c r="C33" s="425"/>
      <c r="D33" s="425"/>
      <c r="E33" s="425"/>
      <c r="F33" s="425"/>
      <c r="G33" s="425"/>
      <c r="H33" s="425"/>
      <c r="I33" s="425"/>
      <c r="J33" s="425"/>
      <c r="K33" s="425"/>
      <c r="L33" s="425"/>
      <c r="M33" s="425"/>
      <c r="N33" s="425"/>
      <c r="O33" s="425"/>
      <c r="P33" s="425"/>
    </row>
    <row r="34" spans="1:16">
      <c r="A34" s="425"/>
      <c r="B34" s="425"/>
      <c r="C34" s="425"/>
      <c r="D34" s="425"/>
      <c r="E34" s="425"/>
      <c r="F34" s="425"/>
      <c r="G34" s="425"/>
      <c r="H34" s="425"/>
      <c r="I34" s="425"/>
      <c r="J34" s="425"/>
      <c r="K34" s="425"/>
      <c r="L34" s="425"/>
      <c r="M34" s="425"/>
      <c r="N34" s="425"/>
      <c r="O34" s="425"/>
      <c r="P34" s="425"/>
    </row>
    <row r="35" spans="1:16">
      <c r="A35" s="425"/>
      <c r="B35" s="425"/>
      <c r="C35" s="425"/>
      <c r="D35" s="425"/>
      <c r="E35" s="425"/>
      <c r="F35" s="425"/>
      <c r="G35" s="425"/>
      <c r="H35" s="425"/>
      <c r="I35" s="425"/>
      <c r="J35" s="425"/>
      <c r="K35" s="425"/>
      <c r="L35" s="425"/>
      <c r="M35" s="425"/>
      <c r="N35" s="425"/>
      <c r="O35" s="425"/>
      <c r="P35" s="425"/>
    </row>
    <row r="36" spans="1:16">
      <c r="A36" s="425"/>
      <c r="B36" s="425"/>
      <c r="C36" s="425"/>
      <c r="D36" s="425"/>
      <c r="E36" s="425"/>
      <c r="F36" s="425"/>
      <c r="G36" s="425"/>
      <c r="H36" s="425"/>
      <c r="I36" s="425"/>
      <c r="J36" s="425"/>
      <c r="K36" s="425"/>
      <c r="L36" s="425"/>
      <c r="M36" s="425"/>
      <c r="N36" s="425"/>
      <c r="O36" s="425"/>
      <c r="P36" s="425"/>
    </row>
    <row r="37" spans="1:16">
      <c r="A37" s="425"/>
      <c r="B37" s="425"/>
      <c r="C37" s="425"/>
      <c r="D37" s="425"/>
      <c r="E37" s="425"/>
      <c r="F37" s="425"/>
      <c r="G37" s="425"/>
      <c r="H37" s="425"/>
      <c r="I37" s="425"/>
      <c r="J37" s="425"/>
      <c r="K37" s="425"/>
      <c r="L37" s="425"/>
      <c r="M37" s="425"/>
      <c r="N37" s="425"/>
      <c r="O37" s="425"/>
      <c r="P37" s="425"/>
    </row>
    <row r="38" spans="1:16">
      <c r="A38" s="425"/>
      <c r="B38" s="425"/>
      <c r="C38" s="425"/>
      <c r="D38" s="425"/>
      <c r="E38" s="425"/>
      <c r="F38" s="425"/>
      <c r="G38" s="425"/>
      <c r="H38" s="425"/>
      <c r="I38" s="425"/>
      <c r="J38" s="425"/>
      <c r="K38" s="425"/>
      <c r="L38" s="425"/>
      <c r="M38" s="425"/>
      <c r="N38" s="425"/>
      <c r="O38" s="425"/>
      <c r="P38" s="425"/>
    </row>
    <row r="39" spans="1:16">
      <c r="A39" s="425"/>
      <c r="B39" s="425"/>
      <c r="C39" s="425"/>
      <c r="D39" s="425"/>
      <c r="E39" s="425"/>
      <c r="F39" s="425"/>
      <c r="G39" s="425"/>
      <c r="H39" s="425"/>
      <c r="I39" s="425"/>
      <c r="J39" s="425"/>
      <c r="K39" s="425"/>
      <c r="L39" s="425"/>
      <c r="M39" s="425"/>
      <c r="N39" s="425"/>
      <c r="O39" s="425"/>
      <c r="P39" s="425"/>
    </row>
    <row r="40" spans="1:16">
      <c r="A40" s="425"/>
      <c r="B40" s="425"/>
      <c r="C40" s="425"/>
      <c r="D40" s="425"/>
      <c r="E40" s="425"/>
      <c r="F40" s="425"/>
      <c r="G40" s="425"/>
      <c r="H40" s="425"/>
      <c r="I40" s="425"/>
      <c r="J40" s="425"/>
      <c r="K40" s="425"/>
      <c r="L40" s="425"/>
      <c r="M40" s="425"/>
      <c r="N40" s="425"/>
      <c r="O40" s="425"/>
      <c r="P40" s="425"/>
    </row>
  </sheetData>
  <mergeCells count="15">
    <mergeCell ref="A1:Q1"/>
    <mergeCell ref="A2:Q2"/>
    <mergeCell ref="A3:P3"/>
    <mergeCell ref="A4:A7"/>
    <mergeCell ref="B4:D4"/>
    <mergeCell ref="E4:G4"/>
    <mergeCell ref="H4:J4"/>
    <mergeCell ref="K4:M4"/>
    <mergeCell ref="N4:P4"/>
    <mergeCell ref="Q4:Q7"/>
    <mergeCell ref="B5:D5"/>
    <mergeCell ref="E5:G5"/>
    <mergeCell ref="H5:J5"/>
    <mergeCell ref="K5:M5"/>
    <mergeCell ref="N5:P5"/>
  </mergeCells>
  <printOptions horizontalCentered="1"/>
  <pageMargins left="1" right="1" top="1.5" bottom="1" header="1.5" footer="1"/>
  <pageSetup paperSize="9" scale="8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M24"/>
  <sheetViews>
    <sheetView rightToLeft="1" view="pageBreakPreview" zoomScale="80" zoomScaleNormal="100" zoomScaleSheetLayoutView="80" workbookViewId="0">
      <selection activeCell="B5" sqref="B5:C5"/>
    </sheetView>
  </sheetViews>
  <sheetFormatPr defaultColWidth="9.109375" defaultRowHeight="13.2"/>
  <cols>
    <col min="1" max="1" width="14.5546875" style="87" customWidth="1"/>
    <col min="2" max="2" width="20.88671875" style="87" customWidth="1"/>
    <col min="3" max="3" width="21.88671875" style="87" customWidth="1"/>
    <col min="4" max="4" width="22.33203125" style="87" customWidth="1"/>
    <col min="5" max="5" width="21.5546875" style="87" customWidth="1"/>
    <col min="6" max="6" width="17.44140625" style="87" customWidth="1"/>
    <col min="7" max="7" width="9.5546875" style="87" customWidth="1"/>
    <col min="8" max="16384" width="9.109375" style="87"/>
  </cols>
  <sheetData>
    <row r="1" spans="1:247" s="109" customFormat="1" ht="50.25" customHeight="1">
      <c r="A1" s="649" t="s">
        <v>657</v>
      </c>
      <c r="B1" s="649"/>
      <c r="C1" s="649"/>
      <c r="D1" s="649"/>
      <c r="E1" s="649"/>
      <c r="F1" s="649"/>
    </row>
    <row r="2" spans="1:247" s="109" customFormat="1" ht="32.25" customHeight="1">
      <c r="A2" s="683" t="s">
        <v>658</v>
      </c>
      <c r="B2" s="683"/>
      <c r="C2" s="683"/>
      <c r="D2" s="683"/>
      <c r="E2" s="683"/>
      <c r="F2" s="683"/>
      <c r="G2" s="692"/>
      <c r="H2" s="692"/>
      <c r="I2" s="187"/>
      <c r="J2" s="187"/>
      <c r="K2" s="187"/>
      <c r="L2" s="187"/>
      <c r="M2" s="187"/>
      <c r="N2" s="187"/>
      <c r="O2" s="187"/>
      <c r="P2" s="692"/>
      <c r="Q2" s="692"/>
      <c r="R2" s="692"/>
      <c r="S2" s="692"/>
      <c r="T2" s="692"/>
      <c r="U2" s="692"/>
      <c r="V2" s="692"/>
      <c r="W2" s="692"/>
      <c r="X2" s="692"/>
      <c r="Y2" s="692"/>
      <c r="Z2" s="692"/>
      <c r="AA2" s="692"/>
      <c r="AB2" s="692"/>
      <c r="AC2" s="692"/>
      <c r="AD2" s="692"/>
      <c r="AE2" s="692"/>
      <c r="AF2" s="692"/>
      <c r="AG2" s="692"/>
      <c r="AH2" s="692"/>
      <c r="AI2" s="692"/>
      <c r="AJ2" s="692"/>
      <c r="AK2" s="692"/>
      <c r="AL2" s="692"/>
      <c r="AM2" s="692"/>
      <c r="AN2" s="692"/>
      <c r="AO2" s="692"/>
      <c r="AP2" s="692"/>
      <c r="AQ2" s="692"/>
      <c r="AR2" s="692"/>
      <c r="AS2" s="692"/>
      <c r="AT2" s="692"/>
      <c r="AU2" s="692"/>
      <c r="AV2" s="692"/>
      <c r="AW2" s="692"/>
      <c r="AX2" s="692"/>
      <c r="AY2" s="692"/>
      <c r="AZ2" s="692"/>
      <c r="BA2" s="692"/>
      <c r="BB2" s="692"/>
      <c r="BC2" s="692"/>
      <c r="BD2" s="692"/>
      <c r="BE2" s="692"/>
      <c r="BF2" s="692"/>
      <c r="BG2" s="692"/>
      <c r="BH2" s="692"/>
      <c r="BI2" s="692"/>
      <c r="BJ2" s="692"/>
      <c r="BK2" s="692"/>
      <c r="BL2" s="692"/>
      <c r="BM2" s="692"/>
      <c r="BN2" s="692"/>
      <c r="BO2" s="692"/>
      <c r="BP2" s="692"/>
      <c r="BQ2" s="692"/>
      <c r="BR2" s="692"/>
      <c r="BS2" s="692"/>
      <c r="BT2" s="692"/>
      <c r="BU2" s="692"/>
      <c r="BV2" s="692"/>
      <c r="BW2" s="692"/>
      <c r="BX2" s="692"/>
      <c r="BY2" s="692"/>
      <c r="BZ2" s="692"/>
      <c r="CA2" s="692"/>
      <c r="CB2" s="692"/>
      <c r="CC2" s="692"/>
      <c r="CD2" s="692"/>
      <c r="CE2" s="692"/>
      <c r="CF2" s="692"/>
      <c r="CG2" s="692"/>
      <c r="CH2" s="692"/>
      <c r="CI2" s="692"/>
      <c r="CJ2" s="692"/>
      <c r="CK2" s="692"/>
      <c r="CL2" s="692"/>
      <c r="CM2" s="692"/>
      <c r="CN2" s="692"/>
      <c r="CO2" s="692"/>
      <c r="CP2" s="692"/>
      <c r="CQ2" s="692"/>
      <c r="CR2" s="692"/>
      <c r="CS2" s="692"/>
      <c r="CT2" s="692"/>
      <c r="CU2" s="692"/>
      <c r="CV2" s="692"/>
      <c r="CW2" s="692"/>
      <c r="CX2" s="692"/>
      <c r="CY2" s="692"/>
      <c r="CZ2" s="692"/>
      <c r="DA2" s="692"/>
      <c r="DB2" s="692"/>
      <c r="DC2" s="692"/>
      <c r="DD2" s="692"/>
      <c r="DE2" s="692"/>
      <c r="DF2" s="692"/>
      <c r="DG2" s="692"/>
      <c r="DH2" s="692"/>
      <c r="DI2" s="692"/>
      <c r="DJ2" s="692"/>
      <c r="DK2" s="692"/>
      <c r="DL2" s="692"/>
      <c r="DM2" s="692"/>
      <c r="DN2" s="692"/>
      <c r="DO2" s="692"/>
      <c r="DP2" s="692"/>
      <c r="DQ2" s="692"/>
      <c r="DR2" s="692"/>
      <c r="DS2" s="692"/>
      <c r="DT2" s="692"/>
      <c r="DU2" s="692"/>
      <c r="DV2" s="692"/>
      <c r="DW2" s="692"/>
      <c r="DX2" s="692"/>
      <c r="DY2" s="692"/>
      <c r="DZ2" s="692"/>
      <c r="EA2" s="692"/>
      <c r="EB2" s="692"/>
      <c r="EC2" s="692"/>
      <c r="ED2" s="692"/>
      <c r="EE2" s="692"/>
      <c r="EF2" s="692"/>
      <c r="EG2" s="692"/>
      <c r="EH2" s="692"/>
      <c r="EI2" s="692"/>
      <c r="EJ2" s="692"/>
      <c r="EK2" s="692"/>
      <c r="EL2" s="692"/>
      <c r="EM2" s="692"/>
      <c r="EN2" s="692"/>
      <c r="EO2" s="692"/>
      <c r="EP2" s="692"/>
      <c r="EQ2" s="692"/>
      <c r="ER2" s="692"/>
      <c r="ES2" s="692"/>
      <c r="ET2" s="692"/>
      <c r="EU2" s="692"/>
      <c r="EV2" s="692"/>
      <c r="EW2" s="692"/>
      <c r="EX2" s="692"/>
      <c r="EY2" s="692"/>
      <c r="EZ2" s="692"/>
      <c r="FA2" s="692"/>
      <c r="FB2" s="692"/>
      <c r="FC2" s="692"/>
      <c r="FD2" s="692"/>
      <c r="FE2" s="692"/>
      <c r="FF2" s="692"/>
      <c r="FG2" s="692"/>
      <c r="FH2" s="692"/>
      <c r="FI2" s="692"/>
      <c r="FJ2" s="692"/>
      <c r="FK2" s="692"/>
      <c r="FL2" s="692"/>
      <c r="FM2" s="692"/>
      <c r="FN2" s="692"/>
      <c r="FO2" s="692"/>
      <c r="FP2" s="692"/>
      <c r="FQ2" s="692"/>
      <c r="FR2" s="692"/>
      <c r="FS2" s="692"/>
      <c r="FT2" s="692"/>
      <c r="FU2" s="692"/>
      <c r="FV2" s="692"/>
      <c r="FW2" s="692"/>
      <c r="FX2" s="692"/>
      <c r="FY2" s="692"/>
      <c r="FZ2" s="692"/>
      <c r="GA2" s="692"/>
      <c r="GB2" s="692"/>
      <c r="GC2" s="692"/>
      <c r="GD2" s="692"/>
      <c r="GE2" s="692"/>
      <c r="GF2" s="692"/>
      <c r="GG2" s="692"/>
      <c r="GH2" s="692"/>
      <c r="GI2" s="692"/>
      <c r="GJ2" s="692"/>
      <c r="GK2" s="692"/>
      <c r="GL2" s="692"/>
      <c r="GM2" s="692"/>
      <c r="GN2" s="692"/>
      <c r="GO2" s="692"/>
      <c r="GP2" s="692"/>
      <c r="GQ2" s="692"/>
      <c r="GR2" s="692"/>
      <c r="GS2" s="692"/>
      <c r="GT2" s="692"/>
      <c r="GU2" s="692"/>
      <c r="GV2" s="692"/>
      <c r="GW2" s="692"/>
      <c r="GX2" s="692"/>
      <c r="GY2" s="692"/>
      <c r="GZ2" s="692"/>
      <c r="HA2" s="692"/>
      <c r="HB2" s="692"/>
      <c r="HC2" s="692"/>
      <c r="HD2" s="692"/>
      <c r="HE2" s="692"/>
      <c r="HF2" s="692"/>
      <c r="HG2" s="692"/>
      <c r="HH2" s="692"/>
      <c r="HI2" s="692"/>
      <c r="HJ2" s="692"/>
      <c r="HK2" s="692"/>
      <c r="HL2" s="692"/>
      <c r="HM2" s="692"/>
      <c r="HN2" s="692"/>
      <c r="HO2" s="692"/>
      <c r="HP2" s="692"/>
      <c r="HQ2" s="692"/>
      <c r="HR2" s="692"/>
      <c r="HS2" s="692"/>
      <c r="HT2" s="692"/>
      <c r="HU2" s="692"/>
      <c r="HV2" s="692"/>
      <c r="HW2" s="692"/>
      <c r="HX2" s="692"/>
      <c r="HY2" s="692"/>
      <c r="HZ2" s="692"/>
      <c r="IA2" s="692"/>
      <c r="IB2" s="692"/>
      <c r="IC2" s="692"/>
      <c r="ID2" s="692"/>
      <c r="IE2" s="692"/>
      <c r="IF2" s="692"/>
      <c r="IG2" s="692"/>
      <c r="IH2" s="692"/>
      <c r="II2" s="692"/>
      <c r="IJ2" s="692"/>
      <c r="IK2" s="692"/>
      <c r="IL2" s="692"/>
      <c r="IM2" s="692"/>
    </row>
    <row r="3" spans="1:247" s="109" customFormat="1" ht="19.5" customHeight="1" thickBot="1">
      <c r="A3" s="168" t="s">
        <v>518</v>
      </c>
      <c r="B3" s="168"/>
      <c r="C3" s="168"/>
      <c r="D3" s="168"/>
      <c r="E3" s="168"/>
      <c r="F3" s="510" t="s">
        <v>520</v>
      </c>
    </row>
    <row r="4" spans="1:247" ht="18.75" customHeight="1" thickTop="1">
      <c r="A4" s="655" t="s">
        <v>28</v>
      </c>
      <c r="B4" s="917" t="s">
        <v>130</v>
      </c>
      <c r="C4" s="917"/>
      <c r="D4" s="917" t="s">
        <v>131</v>
      </c>
      <c r="E4" s="917"/>
      <c r="F4" s="918" t="s">
        <v>7</v>
      </c>
    </row>
    <row r="5" spans="1:247" ht="29.25" customHeight="1">
      <c r="A5" s="648"/>
      <c r="B5" s="671" t="s">
        <v>737</v>
      </c>
      <c r="C5" s="671"/>
      <c r="D5" s="671" t="s">
        <v>736</v>
      </c>
      <c r="E5" s="671"/>
      <c r="F5" s="919"/>
    </row>
    <row r="6" spans="1:247" ht="14.25" customHeight="1">
      <c r="A6" s="648"/>
      <c r="B6" s="91" t="s">
        <v>132</v>
      </c>
      <c r="C6" s="91" t="s">
        <v>133</v>
      </c>
      <c r="D6" s="91" t="s">
        <v>132</v>
      </c>
      <c r="E6" s="91" t="s">
        <v>133</v>
      </c>
      <c r="F6" s="919"/>
    </row>
    <row r="7" spans="1:247" ht="20.25" customHeight="1" thickBot="1">
      <c r="A7" s="648"/>
      <c r="B7" s="110" t="s">
        <v>134</v>
      </c>
      <c r="C7" s="110" t="s">
        <v>135</v>
      </c>
      <c r="D7" s="110" t="s">
        <v>134</v>
      </c>
      <c r="E7" s="110" t="s">
        <v>135</v>
      </c>
      <c r="F7" s="919"/>
    </row>
    <row r="8" spans="1:247" ht="17.25" customHeight="1" thickTop="1">
      <c r="A8" s="92" t="s">
        <v>125</v>
      </c>
      <c r="B8" s="111">
        <v>18384189723</v>
      </c>
      <c r="C8" s="111">
        <v>9200101325</v>
      </c>
      <c r="D8" s="112">
        <v>19133059365</v>
      </c>
      <c r="E8" s="112">
        <v>8920735485</v>
      </c>
      <c r="F8" s="94" t="s">
        <v>36</v>
      </c>
    </row>
    <row r="9" spans="1:247" ht="17.25" customHeight="1">
      <c r="A9" s="95" t="s">
        <v>39</v>
      </c>
      <c r="B9" s="111">
        <v>7817470000</v>
      </c>
      <c r="C9" s="111">
        <v>3179192071</v>
      </c>
      <c r="D9" s="111">
        <v>7877840000</v>
      </c>
      <c r="E9" s="111">
        <v>3155224421</v>
      </c>
      <c r="F9" s="97" t="s">
        <v>40</v>
      </c>
    </row>
    <row r="10" spans="1:247" ht="17.25" customHeight="1">
      <c r="A10" s="95" t="s">
        <v>126</v>
      </c>
      <c r="B10" s="111">
        <v>14327629915</v>
      </c>
      <c r="C10" s="111">
        <v>3892578668</v>
      </c>
      <c r="D10" s="111">
        <v>15872013214</v>
      </c>
      <c r="E10" s="111">
        <v>3930702894</v>
      </c>
      <c r="F10" s="97" t="s">
        <v>669</v>
      </c>
    </row>
    <row r="11" spans="1:247" ht="17.25" customHeight="1">
      <c r="A11" s="95" t="s">
        <v>127</v>
      </c>
      <c r="B11" s="111">
        <v>12193428966</v>
      </c>
      <c r="C11" s="111">
        <v>4877552797</v>
      </c>
      <c r="D11" s="111">
        <v>12071134128</v>
      </c>
      <c r="E11" s="111">
        <v>4848654638</v>
      </c>
      <c r="F11" s="97" t="s">
        <v>45</v>
      </c>
    </row>
    <row r="12" spans="1:247" ht="17.25" customHeight="1">
      <c r="A12" s="95" t="s">
        <v>19</v>
      </c>
      <c r="B12" s="111">
        <v>43644437234</v>
      </c>
      <c r="C12" s="111">
        <v>25564556997</v>
      </c>
      <c r="D12" s="111">
        <v>47962762785</v>
      </c>
      <c r="E12" s="111">
        <v>25261672084</v>
      </c>
      <c r="F12" s="97" t="s">
        <v>20</v>
      </c>
    </row>
    <row r="13" spans="1:247" ht="17.25" customHeight="1">
      <c r="A13" s="95" t="s">
        <v>46</v>
      </c>
      <c r="B13" s="111">
        <v>15898698459</v>
      </c>
      <c r="C13" s="111">
        <v>5354879200</v>
      </c>
      <c r="D13" s="111">
        <v>18399156840</v>
      </c>
      <c r="E13" s="111">
        <v>5373119195</v>
      </c>
      <c r="F13" s="97" t="s">
        <v>47</v>
      </c>
    </row>
    <row r="14" spans="1:247" ht="17.25" customHeight="1">
      <c r="A14" s="95" t="s">
        <v>21</v>
      </c>
      <c r="B14" s="111">
        <v>12428149806</v>
      </c>
      <c r="C14" s="111">
        <v>4144125047</v>
      </c>
      <c r="D14" s="111">
        <v>13477238229</v>
      </c>
      <c r="E14" s="111">
        <v>4052757127</v>
      </c>
      <c r="F14" s="97" t="s">
        <v>49</v>
      </c>
    </row>
    <row r="15" spans="1:247" ht="17.25" customHeight="1">
      <c r="A15" s="95" t="s">
        <v>58</v>
      </c>
      <c r="B15" s="111">
        <v>12799359500</v>
      </c>
      <c r="C15" s="111">
        <v>4781741750</v>
      </c>
      <c r="D15" s="111">
        <v>14623205500</v>
      </c>
      <c r="E15" s="111">
        <v>4833815536</v>
      </c>
      <c r="F15" s="97" t="s">
        <v>59</v>
      </c>
    </row>
    <row r="16" spans="1:247" ht="17.25" customHeight="1">
      <c r="A16" s="95" t="s">
        <v>37</v>
      </c>
      <c r="B16" s="111">
        <v>8043243155</v>
      </c>
      <c r="C16" s="111">
        <v>5119801679</v>
      </c>
      <c r="D16" s="111">
        <v>8348274155</v>
      </c>
      <c r="E16" s="111">
        <v>5093880753</v>
      </c>
      <c r="F16" s="97" t="s">
        <v>607</v>
      </c>
    </row>
    <row r="17" spans="1:6" ht="17.25" customHeight="1">
      <c r="A17" s="95" t="s">
        <v>128</v>
      </c>
      <c r="B17" s="111">
        <v>14121824384</v>
      </c>
      <c r="C17" s="111">
        <v>5328945927</v>
      </c>
      <c r="D17" s="111">
        <v>15214974447</v>
      </c>
      <c r="E17" s="111">
        <v>5433808455</v>
      </c>
      <c r="F17" s="97" t="s">
        <v>51</v>
      </c>
    </row>
    <row r="18" spans="1:6" ht="17.25" customHeight="1">
      <c r="A18" s="98" t="s">
        <v>52</v>
      </c>
      <c r="B18" s="111">
        <v>14616166371</v>
      </c>
      <c r="C18" s="111">
        <v>5153022879</v>
      </c>
      <c r="D18" s="111">
        <v>16979824843</v>
      </c>
      <c r="E18" s="111">
        <v>5085485733</v>
      </c>
      <c r="F18" s="97" t="s">
        <v>638</v>
      </c>
    </row>
    <row r="19" spans="1:6" ht="17.25" customHeight="1">
      <c r="A19" s="95" t="s">
        <v>54</v>
      </c>
      <c r="B19" s="111">
        <v>7935551777</v>
      </c>
      <c r="C19" s="111">
        <v>3975140570</v>
      </c>
      <c r="D19" s="111">
        <v>8494675785</v>
      </c>
      <c r="E19" s="111">
        <v>3920907570</v>
      </c>
      <c r="F19" s="97" t="s">
        <v>55</v>
      </c>
    </row>
    <row r="20" spans="1:6" ht="17.25" customHeight="1">
      <c r="A20" s="95" t="s">
        <v>56</v>
      </c>
      <c r="B20" s="111">
        <v>20459839679</v>
      </c>
      <c r="C20" s="111">
        <v>7214244474</v>
      </c>
      <c r="D20" s="111">
        <v>28822144479</v>
      </c>
      <c r="E20" s="111">
        <v>7178602500</v>
      </c>
      <c r="F20" s="97" t="s">
        <v>57</v>
      </c>
    </row>
    <row r="21" spans="1:6" ht="17.25" customHeight="1">
      <c r="A21" s="95" t="s">
        <v>129</v>
      </c>
      <c r="B21" s="111">
        <v>12546787660</v>
      </c>
      <c r="C21" s="111">
        <v>4456907942</v>
      </c>
      <c r="D21" s="111">
        <v>13533866200</v>
      </c>
      <c r="E21" s="111">
        <v>4397594110</v>
      </c>
      <c r="F21" s="100" t="s">
        <v>637</v>
      </c>
    </row>
    <row r="22" spans="1:6" ht="17.25" customHeight="1" thickBot="1">
      <c r="A22" s="101" t="s">
        <v>69</v>
      </c>
      <c r="B22" s="111">
        <v>19113481162</v>
      </c>
      <c r="C22" s="111">
        <v>8945411231</v>
      </c>
      <c r="D22" s="113">
        <v>21277727578</v>
      </c>
      <c r="E22" s="113">
        <v>8848111124</v>
      </c>
      <c r="F22" s="103" t="s">
        <v>62</v>
      </c>
    </row>
    <row r="23" spans="1:6" ht="17.25" customHeight="1" thickTop="1" thickBot="1">
      <c r="A23" s="104" t="s">
        <v>23</v>
      </c>
      <c r="B23" s="114">
        <f>SUM(B8:B22)</f>
        <v>234330257791</v>
      </c>
      <c r="C23" s="114">
        <f>SUM(C8:C22)</f>
        <v>101188202557</v>
      </c>
      <c r="D23" s="114">
        <f>SUM(D8:D22)</f>
        <v>262087897548</v>
      </c>
      <c r="E23" s="114">
        <f>SUM(E8:E22)</f>
        <v>100335071625</v>
      </c>
      <c r="F23" s="106" t="s">
        <v>24</v>
      </c>
    </row>
    <row r="24" spans="1:6" ht="13.8" thickTop="1">
      <c r="A24" s="916"/>
      <c r="B24" s="916"/>
    </row>
  </sheetData>
  <mergeCells count="39">
    <mergeCell ref="A24:B24"/>
    <mergeCell ref="HP2:HW2"/>
    <mergeCell ref="HX2:IE2"/>
    <mergeCell ref="IF2:IM2"/>
    <mergeCell ref="A4:A7"/>
    <mergeCell ref="B4:C4"/>
    <mergeCell ref="D4:E4"/>
    <mergeCell ref="F4:F7"/>
    <mergeCell ref="B5:C5"/>
    <mergeCell ref="D5:E5"/>
    <mergeCell ref="FT2:GA2"/>
    <mergeCell ref="GB2:GI2"/>
    <mergeCell ref="GJ2:GQ2"/>
    <mergeCell ref="GR2:GY2"/>
    <mergeCell ref="GZ2:HG2"/>
    <mergeCell ref="HH2:HO2"/>
    <mergeCell ref="FL2:FS2"/>
    <mergeCell ref="CB2:CI2"/>
    <mergeCell ref="CJ2:CQ2"/>
    <mergeCell ref="CR2:CY2"/>
    <mergeCell ref="CZ2:DG2"/>
    <mergeCell ref="DH2:DO2"/>
    <mergeCell ref="DP2:DW2"/>
    <mergeCell ref="DX2:EE2"/>
    <mergeCell ref="EF2:EM2"/>
    <mergeCell ref="EN2:EU2"/>
    <mergeCell ref="EV2:FC2"/>
    <mergeCell ref="FD2:FK2"/>
    <mergeCell ref="BT2:CA2"/>
    <mergeCell ref="A1:F1"/>
    <mergeCell ref="A2:F2"/>
    <mergeCell ref="G2:H2"/>
    <mergeCell ref="P2:W2"/>
    <mergeCell ref="X2:AE2"/>
    <mergeCell ref="AF2:AM2"/>
    <mergeCell ref="AN2:AU2"/>
    <mergeCell ref="AV2:BC2"/>
    <mergeCell ref="BD2:BK2"/>
    <mergeCell ref="BL2:BS2"/>
  </mergeCells>
  <printOptions horizontalCentered="1"/>
  <pageMargins left="1" right="1" top="1.5" bottom="1" header="1.5" footer="1"/>
  <pageSetup paperSize="9" scale="85"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M24"/>
  <sheetViews>
    <sheetView rightToLeft="1" view="pageBreakPreview" zoomScale="80" zoomScaleNormal="100" zoomScaleSheetLayoutView="80" workbookViewId="0">
      <selection activeCell="B5" sqref="B5:C5"/>
    </sheetView>
  </sheetViews>
  <sheetFormatPr defaultColWidth="9.109375" defaultRowHeight="13.2"/>
  <cols>
    <col min="1" max="1" width="16.33203125" style="87" customWidth="1"/>
    <col min="2" max="3" width="20.44140625" style="87" customWidth="1"/>
    <col min="4" max="4" width="21.44140625" style="87" customWidth="1"/>
    <col min="5" max="5" width="21" style="87" customWidth="1"/>
    <col min="6" max="6" width="18.44140625" style="87" customWidth="1"/>
    <col min="7" max="7" width="9.5546875" style="87" customWidth="1"/>
    <col min="8" max="16384" width="9.109375" style="87"/>
  </cols>
  <sheetData>
    <row r="1" spans="1:247" s="109" customFormat="1" ht="41.25" customHeight="1">
      <c r="A1" s="649"/>
      <c r="B1" s="649"/>
      <c r="C1" s="649"/>
      <c r="D1" s="649"/>
      <c r="E1" s="649"/>
      <c r="F1" s="649"/>
    </row>
    <row r="2" spans="1:247" s="109" customFormat="1" ht="24.75" customHeight="1">
      <c r="A2" s="683"/>
      <c r="B2" s="683"/>
      <c r="C2" s="683"/>
      <c r="D2" s="683"/>
      <c r="E2" s="683"/>
      <c r="F2" s="683"/>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c r="AG2" s="692"/>
      <c r="AH2" s="692"/>
      <c r="AI2" s="692"/>
      <c r="AJ2" s="692"/>
      <c r="AK2" s="692"/>
      <c r="AL2" s="692"/>
      <c r="AM2" s="692"/>
      <c r="AN2" s="692"/>
      <c r="AO2" s="692"/>
      <c r="AP2" s="692"/>
      <c r="AQ2" s="692"/>
      <c r="AR2" s="692"/>
      <c r="AS2" s="692"/>
      <c r="AT2" s="692"/>
      <c r="AU2" s="692"/>
      <c r="AV2" s="692"/>
      <c r="AW2" s="692"/>
      <c r="AX2" s="692"/>
      <c r="AY2" s="692"/>
      <c r="AZ2" s="692"/>
      <c r="BA2" s="692"/>
      <c r="BB2" s="692"/>
      <c r="BC2" s="692"/>
      <c r="BD2" s="692"/>
      <c r="BE2" s="692"/>
      <c r="BF2" s="692"/>
      <c r="BG2" s="692"/>
      <c r="BH2" s="692"/>
      <c r="BI2" s="692"/>
      <c r="BJ2" s="692"/>
      <c r="BK2" s="692"/>
      <c r="BL2" s="692"/>
      <c r="BM2" s="692"/>
      <c r="BN2" s="692"/>
      <c r="BO2" s="692"/>
      <c r="BP2" s="692"/>
      <c r="BQ2" s="692"/>
      <c r="BR2" s="692"/>
      <c r="BS2" s="692"/>
      <c r="BT2" s="692"/>
      <c r="BU2" s="692"/>
      <c r="BV2" s="692"/>
      <c r="BW2" s="692"/>
      <c r="BX2" s="692"/>
      <c r="BY2" s="692"/>
      <c r="BZ2" s="692"/>
      <c r="CA2" s="692"/>
      <c r="CB2" s="692"/>
      <c r="CC2" s="692"/>
      <c r="CD2" s="692"/>
      <c r="CE2" s="692"/>
      <c r="CF2" s="692"/>
      <c r="CG2" s="692"/>
      <c r="CH2" s="692"/>
      <c r="CI2" s="692"/>
      <c r="CJ2" s="692"/>
      <c r="CK2" s="692"/>
      <c r="CL2" s="692"/>
      <c r="CM2" s="692"/>
      <c r="CN2" s="692"/>
      <c r="CO2" s="692"/>
      <c r="CP2" s="692"/>
      <c r="CQ2" s="692"/>
      <c r="CR2" s="692"/>
      <c r="CS2" s="692"/>
      <c r="CT2" s="692"/>
      <c r="CU2" s="692"/>
      <c r="CV2" s="692"/>
      <c r="CW2" s="692"/>
      <c r="CX2" s="692"/>
      <c r="CY2" s="692"/>
      <c r="CZ2" s="692"/>
      <c r="DA2" s="692"/>
      <c r="DB2" s="692"/>
      <c r="DC2" s="692"/>
      <c r="DD2" s="692"/>
      <c r="DE2" s="692"/>
      <c r="DF2" s="692"/>
      <c r="DG2" s="692"/>
      <c r="DH2" s="692"/>
      <c r="DI2" s="692"/>
      <c r="DJ2" s="692"/>
      <c r="DK2" s="692"/>
      <c r="DL2" s="692"/>
      <c r="DM2" s="692"/>
      <c r="DN2" s="692"/>
      <c r="DO2" s="692"/>
      <c r="DP2" s="692"/>
      <c r="DQ2" s="692"/>
      <c r="DR2" s="692"/>
      <c r="DS2" s="692"/>
      <c r="DT2" s="692"/>
      <c r="DU2" s="692"/>
      <c r="DV2" s="692"/>
      <c r="DW2" s="692"/>
      <c r="DX2" s="692"/>
      <c r="DY2" s="692"/>
      <c r="DZ2" s="692"/>
      <c r="EA2" s="692"/>
      <c r="EB2" s="692"/>
      <c r="EC2" s="692"/>
      <c r="ED2" s="692"/>
      <c r="EE2" s="692"/>
      <c r="EF2" s="692"/>
      <c r="EG2" s="692"/>
      <c r="EH2" s="692"/>
      <c r="EI2" s="692"/>
      <c r="EJ2" s="692"/>
      <c r="EK2" s="692"/>
      <c r="EL2" s="692"/>
      <c r="EM2" s="692"/>
      <c r="EN2" s="692"/>
      <c r="EO2" s="692"/>
      <c r="EP2" s="692"/>
      <c r="EQ2" s="692"/>
      <c r="ER2" s="692"/>
      <c r="ES2" s="692"/>
      <c r="ET2" s="692"/>
      <c r="EU2" s="692"/>
      <c r="EV2" s="692"/>
      <c r="EW2" s="692"/>
      <c r="EX2" s="692"/>
      <c r="EY2" s="692"/>
      <c r="EZ2" s="692"/>
      <c r="FA2" s="692"/>
      <c r="FB2" s="692"/>
      <c r="FC2" s="692"/>
      <c r="FD2" s="692"/>
      <c r="FE2" s="692"/>
      <c r="FF2" s="692"/>
      <c r="FG2" s="692"/>
      <c r="FH2" s="692"/>
      <c r="FI2" s="692"/>
      <c r="FJ2" s="692"/>
      <c r="FK2" s="692"/>
      <c r="FL2" s="692"/>
      <c r="FM2" s="692"/>
      <c r="FN2" s="692"/>
      <c r="FO2" s="692"/>
      <c r="FP2" s="692"/>
      <c r="FQ2" s="692"/>
      <c r="FR2" s="692"/>
      <c r="FS2" s="692"/>
      <c r="FT2" s="692"/>
      <c r="FU2" s="692"/>
      <c r="FV2" s="692"/>
      <c r="FW2" s="692"/>
      <c r="FX2" s="692"/>
      <c r="FY2" s="692"/>
      <c r="FZ2" s="692"/>
      <c r="GA2" s="692"/>
      <c r="GB2" s="692"/>
      <c r="GC2" s="692"/>
      <c r="GD2" s="692"/>
      <c r="GE2" s="692"/>
      <c r="GF2" s="692"/>
      <c r="GG2" s="692"/>
      <c r="GH2" s="692"/>
      <c r="GI2" s="692"/>
      <c r="GJ2" s="692"/>
      <c r="GK2" s="692"/>
      <c r="GL2" s="692"/>
      <c r="GM2" s="692"/>
      <c r="GN2" s="692"/>
      <c r="GO2" s="692"/>
      <c r="GP2" s="692"/>
      <c r="GQ2" s="692"/>
      <c r="GR2" s="692"/>
      <c r="GS2" s="692"/>
      <c r="GT2" s="692"/>
      <c r="GU2" s="692"/>
      <c r="GV2" s="692"/>
      <c r="GW2" s="692"/>
      <c r="GX2" s="692"/>
      <c r="GY2" s="692"/>
      <c r="GZ2" s="692"/>
      <c r="HA2" s="692"/>
      <c r="HB2" s="692"/>
      <c r="HC2" s="692"/>
      <c r="HD2" s="692"/>
      <c r="HE2" s="692"/>
      <c r="HF2" s="692"/>
      <c r="HG2" s="692"/>
      <c r="HH2" s="692"/>
      <c r="HI2" s="692"/>
      <c r="HJ2" s="692"/>
      <c r="HK2" s="692"/>
      <c r="HL2" s="692"/>
      <c r="HM2" s="692"/>
      <c r="HN2" s="692"/>
      <c r="HO2" s="692"/>
      <c r="HP2" s="692"/>
      <c r="HQ2" s="692"/>
      <c r="HR2" s="692"/>
      <c r="HS2" s="692"/>
      <c r="HT2" s="692"/>
      <c r="HU2" s="692"/>
      <c r="HV2" s="692"/>
      <c r="HW2" s="692"/>
      <c r="HX2" s="692"/>
      <c r="HY2" s="692"/>
      <c r="HZ2" s="692"/>
      <c r="IA2" s="692"/>
      <c r="IB2" s="692"/>
      <c r="IC2" s="692"/>
      <c r="ID2" s="692"/>
      <c r="IE2" s="692"/>
      <c r="IF2" s="692"/>
      <c r="IG2" s="692"/>
      <c r="IH2" s="692"/>
      <c r="II2" s="692"/>
      <c r="IJ2" s="692"/>
      <c r="IK2" s="692"/>
      <c r="IL2" s="692"/>
      <c r="IM2" s="692"/>
    </row>
    <row r="3" spans="1:247" s="109" customFormat="1" ht="19.5" customHeight="1" thickBot="1">
      <c r="A3" s="168" t="s">
        <v>659</v>
      </c>
      <c r="B3" s="168"/>
      <c r="C3" s="168"/>
      <c r="D3" s="168"/>
      <c r="E3" s="168"/>
      <c r="F3" s="510" t="s">
        <v>660</v>
      </c>
    </row>
    <row r="4" spans="1:247" ht="18.75" customHeight="1" thickTop="1">
      <c r="A4" s="655" t="s">
        <v>28</v>
      </c>
      <c r="B4" s="917" t="s">
        <v>136</v>
      </c>
      <c r="C4" s="917"/>
      <c r="D4" s="657" t="s">
        <v>137</v>
      </c>
      <c r="E4" s="657"/>
      <c r="F4" s="918" t="s">
        <v>7</v>
      </c>
    </row>
    <row r="5" spans="1:247" ht="29.25" customHeight="1">
      <c r="A5" s="648"/>
      <c r="B5" s="671" t="s">
        <v>739</v>
      </c>
      <c r="C5" s="671"/>
      <c r="D5" s="671" t="s">
        <v>738</v>
      </c>
      <c r="E5" s="671"/>
      <c r="F5" s="919"/>
    </row>
    <row r="6" spans="1:247" ht="14.25" customHeight="1">
      <c r="A6" s="648"/>
      <c r="B6" s="91" t="s">
        <v>132</v>
      </c>
      <c r="C6" s="91" t="s">
        <v>133</v>
      </c>
      <c r="D6" s="91" t="s">
        <v>132</v>
      </c>
      <c r="E6" s="91" t="s">
        <v>133</v>
      </c>
      <c r="F6" s="919"/>
    </row>
    <row r="7" spans="1:247" ht="20.25" customHeight="1" thickBot="1">
      <c r="A7" s="648"/>
      <c r="B7" s="110" t="s">
        <v>134</v>
      </c>
      <c r="C7" s="110" t="s">
        <v>135</v>
      </c>
      <c r="D7" s="110" t="s">
        <v>134</v>
      </c>
      <c r="E7" s="110" t="s">
        <v>135</v>
      </c>
      <c r="F7" s="919"/>
    </row>
    <row r="8" spans="1:247" ht="17.25" customHeight="1" thickTop="1">
      <c r="A8" s="92" t="s">
        <v>125</v>
      </c>
      <c r="B8" s="111">
        <v>18757475560</v>
      </c>
      <c r="C8" s="111">
        <v>8973834044</v>
      </c>
      <c r="D8" s="115">
        <v>19026073689</v>
      </c>
      <c r="E8" s="115">
        <v>8684181544</v>
      </c>
      <c r="F8" s="94" t="s">
        <v>36</v>
      </c>
    </row>
    <row r="9" spans="1:247" ht="17.25" customHeight="1">
      <c r="A9" s="95" t="s">
        <v>39</v>
      </c>
      <c r="B9" s="111">
        <v>7867330000</v>
      </c>
      <c r="C9" s="111">
        <v>3154973935</v>
      </c>
      <c r="D9" s="116">
        <v>8141765000</v>
      </c>
      <c r="E9" s="116">
        <v>3174229384</v>
      </c>
      <c r="F9" s="97" t="s">
        <v>40</v>
      </c>
    </row>
    <row r="10" spans="1:247" ht="17.25" customHeight="1">
      <c r="A10" s="95" t="s">
        <v>126</v>
      </c>
      <c r="B10" s="111">
        <v>15764915231</v>
      </c>
      <c r="C10" s="111">
        <v>3924124906</v>
      </c>
      <c r="D10" s="116">
        <v>15762347641</v>
      </c>
      <c r="E10" s="116">
        <v>3937503022</v>
      </c>
      <c r="F10" s="97" t="s">
        <v>669</v>
      </c>
    </row>
    <row r="11" spans="1:247" ht="17.25" customHeight="1">
      <c r="A11" s="95" t="s">
        <v>127</v>
      </c>
      <c r="B11" s="111">
        <v>12760427138</v>
      </c>
      <c r="C11" s="111">
        <v>5170911780</v>
      </c>
      <c r="D11" s="116">
        <v>12450477887</v>
      </c>
      <c r="E11" s="116">
        <v>4960666164</v>
      </c>
      <c r="F11" s="97" t="s">
        <v>45</v>
      </c>
    </row>
    <row r="12" spans="1:247" ht="17.25" customHeight="1">
      <c r="A12" s="95" t="s">
        <v>19</v>
      </c>
      <c r="B12" s="111">
        <v>48130507640</v>
      </c>
      <c r="C12" s="111">
        <v>25576553417</v>
      </c>
      <c r="D12" s="116">
        <v>48103374699</v>
      </c>
      <c r="E12" s="116">
        <v>25689754968</v>
      </c>
      <c r="F12" s="97" t="s">
        <v>20</v>
      </c>
    </row>
    <row r="13" spans="1:247" ht="17.25" customHeight="1">
      <c r="A13" s="95" t="s">
        <v>46</v>
      </c>
      <c r="B13" s="111">
        <v>18125206546</v>
      </c>
      <c r="C13" s="111">
        <v>5425913731</v>
      </c>
      <c r="D13" s="116">
        <v>17278249581</v>
      </c>
      <c r="E13" s="116">
        <v>5421946874</v>
      </c>
      <c r="F13" s="97" t="s">
        <v>47</v>
      </c>
    </row>
    <row r="14" spans="1:247" ht="17.25" customHeight="1">
      <c r="A14" s="95" t="s">
        <v>21</v>
      </c>
      <c r="B14" s="111">
        <v>13566828088</v>
      </c>
      <c r="C14" s="111">
        <v>4106018088</v>
      </c>
      <c r="D14" s="116">
        <v>13700583888</v>
      </c>
      <c r="E14" s="116">
        <v>4029551670</v>
      </c>
      <c r="F14" s="97" t="s">
        <v>49</v>
      </c>
    </row>
    <row r="15" spans="1:247" ht="17.25" customHeight="1">
      <c r="A15" s="95" t="s">
        <v>58</v>
      </c>
      <c r="B15" s="111">
        <v>14647265000</v>
      </c>
      <c r="C15" s="111">
        <v>4893770536</v>
      </c>
      <c r="D15" s="116">
        <v>14529496750</v>
      </c>
      <c r="E15" s="116">
        <v>4921868036</v>
      </c>
      <c r="F15" s="97" t="s">
        <v>59</v>
      </c>
    </row>
    <row r="16" spans="1:247" ht="17.25" customHeight="1">
      <c r="A16" s="95" t="s">
        <v>37</v>
      </c>
      <c r="B16" s="111">
        <v>8411617932</v>
      </c>
      <c r="C16" s="111">
        <v>5140821581</v>
      </c>
      <c r="D16" s="116">
        <v>8215218286</v>
      </c>
      <c r="E16" s="116">
        <v>4895857879</v>
      </c>
      <c r="F16" s="97" t="s">
        <v>607</v>
      </c>
    </row>
    <row r="17" spans="1:6" ht="17.25" customHeight="1">
      <c r="A17" s="95" t="s">
        <v>128</v>
      </c>
      <c r="B17" s="111">
        <v>15109651971</v>
      </c>
      <c r="C17" s="111">
        <v>5376106319</v>
      </c>
      <c r="D17" s="116">
        <v>16008115051</v>
      </c>
      <c r="E17" s="116">
        <v>5466869743</v>
      </c>
      <c r="F17" s="97" t="s">
        <v>51</v>
      </c>
    </row>
    <row r="18" spans="1:6" ht="17.25" customHeight="1">
      <c r="A18" s="98" t="s">
        <v>52</v>
      </c>
      <c r="B18" s="111">
        <v>16768267110</v>
      </c>
      <c r="C18" s="111">
        <v>5074808381</v>
      </c>
      <c r="D18" s="116">
        <v>16970768153</v>
      </c>
      <c r="E18" s="116">
        <v>5115236273</v>
      </c>
      <c r="F18" s="97" t="s">
        <v>638</v>
      </c>
    </row>
    <row r="19" spans="1:6" ht="17.25" customHeight="1">
      <c r="A19" s="95" t="s">
        <v>54</v>
      </c>
      <c r="B19" s="111">
        <v>8451607935</v>
      </c>
      <c r="C19" s="111">
        <v>3953717746</v>
      </c>
      <c r="D19" s="116">
        <v>9176689006</v>
      </c>
      <c r="E19" s="116">
        <v>3890186301</v>
      </c>
      <c r="F19" s="97" t="s">
        <v>55</v>
      </c>
    </row>
    <row r="20" spans="1:6" ht="17.25" customHeight="1">
      <c r="A20" s="95" t="s">
        <v>56</v>
      </c>
      <c r="B20" s="111">
        <v>28312093235</v>
      </c>
      <c r="C20" s="111">
        <v>7174969423</v>
      </c>
      <c r="D20" s="116">
        <v>27545456812</v>
      </c>
      <c r="E20" s="116">
        <v>7053407500</v>
      </c>
      <c r="F20" s="97" t="s">
        <v>57</v>
      </c>
    </row>
    <row r="21" spans="1:6" ht="17.25" customHeight="1">
      <c r="A21" s="95" t="s">
        <v>129</v>
      </c>
      <c r="B21" s="111">
        <v>13419155798</v>
      </c>
      <c r="C21" s="111">
        <v>4385850796</v>
      </c>
      <c r="D21" s="116">
        <v>13676246598</v>
      </c>
      <c r="E21" s="116">
        <v>4410400641</v>
      </c>
      <c r="F21" s="100" t="s">
        <v>637</v>
      </c>
    </row>
    <row r="22" spans="1:6" ht="17.25" customHeight="1" thickBot="1">
      <c r="A22" s="101" t="s">
        <v>69</v>
      </c>
      <c r="B22" s="111">
        <v>21122290184</v>
      </c>
      <c r="C22" s="111">
        <v>8969132888</v>
      </c>
      <c r="D22" s="117">
        <v>21500333752</v>
      </c>
      <c r="E22" s="117">
        <v>9024613949</v>
      </c>
      <c r="F22" s="103" t="s">
        <v>62</v>
      </c>
    </row>
    <row r="23" spans="1:6" ht="17.25" customHeight="1" thickTop="1" thickBot="1">
      <c r="A23" s="104" t="s">
        <v>23</v>
      </c>
      <c r="B23" s="114">
        <f>SUM(B8:B22)</f>
        <v>261214639368</v>
      </c>
      <c r="C23" s="114">
        <f>SUM(C8:C22)</f>
        <v>101301507571</v>
      </c>
      <c r="D23" s="118">
        <v>262085196793</v>
      </c>
      <c r="E23" s="118">
        <v>100676273948</v>
      </c>
      <c r="F23" s="106" t="s">
        <v>24</v>
      </c>
    </row>
    <row r="24" spans="1:6" ht="13.8" thickTop="1">
      <c r="A24" s="916"/>
      <c r="B24" s="916"/>
    </row>
  </sheetData>
  <mergeCells count="40">
    <mergeCell ref="A24:B24"/>
    <mergeCell ref="HP2:HW2"/>
    <mergeCell ref="HX2:IE2"/>
    <mergeCell ref="IF2:IM2"/>
    <mergeCell ref="A4:A7"/>
    <mergeCell ref="B4:C4"/>
    <mergeCell ref="D4:E4"/>
    <mergeCell ref="F4:F7"/>
    <mergeCell ref="B5:C5"/>
    <mergeCell ref="D5:E5"/>
    <mergeCell ref="FT2:GA2"/>
    <mergeCell ref="GB2:GI2"/>
    <mergeCell ref="GJ2:GQ2"/>
    <mergeCell ref="GR2:GY2"/>
    <mergeCell ref="GZ2:HG2"/>
    <mergeCell ref="HH2:HO2"/>
    <mergeCell ref="FL2:FS2"/>
    <mergeCell ref="CB2:CI2"/>
    <mergeCell ref="CJ2:CQ2"/>
    <mergeCell ref="CR2:CY2"/>
    <mergeCell ref="CZ2:DG2"/>
    <mergeCell ref="DH2:DO2"/>
    <mergeCell ref="DP2:DW2"/>
    <mergeCell ref="DX2:EE2"/>
    <mergeCell ref="EF2:EM2"/>
    <mergeCell ref="EN2:EU2"/>
    <mergeCell ref="EV2:FC2"/>
    <mergeCell ref="FD2:FK2"/>
    <mergeCell ref="BT2:CA2"/>
    <mergeCell ref="A1:F1"/>
    <mergeCell ref="A2:F2"/>
    <mergeCell ref="G2:H2"/>
    <mergeCell ref="I2:O2"/>
    <mergeCell ref="P2:W2"/>
    <mergeCell ref="X2:AE2"/>
    <mergeCell ref="AF2:AM2"/>
    <mergeCell ref="AN2:AU2"/>
    <mergeCell ref="AV2:BC2"/>
    <mergeCell ref="BD2:BK2"/>
    <mergeCell ref="BL2:BS2"/>
  </mergeCells>
  <printOptions horizontalCentered="1"/>
  <pageMargins left="1" right="1" top="1.5" bottom="1" header="1.5" footer="1"/>
  <pageSetup paperSize="9" scale="85"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23"/>
  <sheetViews>
    <sheetView rightToLeft="1" view="pageBreakPreview" zoomScale="75" zoomScaleNormal="100" zoomScaleSheetLayoutView="75" workbookViewId="0">
      <selection activeCell="L12" sqref="L12"/>
    </sheetView>
  </sheetViews>
  <sheetFormatPr defaultColWidth="9.109375" defaultRowHeight="13.2"/>
  <cols>
    <col min="1" max="1" width="10.5546875" style="87" customWidth="1"/>
    <col min="2" max="2" width="20" style="87" customWidth="1"/>
    <col min="3" max="3" width="18.44140625" style="87" customWidth="1"/>
    <col min="4" max="4" width="19.6640625" style="87" customWidth="1"/>
    <col min="5" max="5" width="18.5546875" style="87" customWidth="1"/>
    <col min="6" max="6" width="22" style="87" customWidth="1"/>
    <col min="7" max="7" width="20.33203125" style="87" customWidth="1"/>
    <col min="8" max="8" width="20.88671875" style="87" customWidth="1"/>
    <col min="9" max="9" width="15.33203125" style="87" customWidth="1"/>
    <col min="10" max="16384" width="9.109375" style="87"/>
  </cols>
  <sheetData>
    <row r="1" spans="1:9" ht="18" thickBot="1">
      <c r="A1" s="921" t="s">
        <v>661</v>
      </c>
      <c r="B1" s="921"/>
      <c r="C1" s="88"/>
      <c r="D1" s="88"/>
      <c r="E1" s="88"/>
      <c r="F1" s="88"/>
      <c r="G1" s="604" t="s">
        <v>660</v>
      </c>
      <c r="H1" s="604"/>
      <c r="I1" s="604"/>
    </row>
    <row r="2" spans="1:9" ht="33" customHeight="1" thickTop="1">
      <c r="A2" s="655" t="s">
        <v>28</v>
      </c>
      <c r="B2" s="657" t="s">
        <v>138</v>
      </c>
      <c r="C2" s="657"/>
      <c r="D2" s="657" t="s">
        <v>139</v>
      </c>
      <c r="E2" s="657"/>
      <c r="F2" s="920" t="s">
        <v>140</v>
      </c>
      <c r="G2" s="920"/>
      <c r="H2" s="920"/>
      <c r="I2" s="657" t="s">
        <v>7</v>
      </c>
    </row>
    <row r="3" spans="1:9" ht="30" customHeight="1">
      <c r="A3" s="648"/>
      <c r="B3" s="671" t="s">
        <v>141</v>
      </c>
      <c r="C3" s="671"/>
      <c r="D3" s="671" t="s">
        <v>142</v>
      </c>
      <c r="E3" s="671"/>
      <c r="F3" s="671" t="s">
        <v>143</v>
      </c>
      <c r="G3" s="671"/>
      <c r="H3" s="671"/>
      <c r="I3" s="658"/>
    </row>
    <row r="4" spans="1:9" ht="15.75" customHeight="1">
      <c r="A4" s="648"/>
      <c r="B4" s="91" t="s">
        <v>132</v>
      </c>
      <c r="C4" s="91" t="s">
        <v>133</v>
      </c>
      <c r="D4" s="91" t="s">
        <v>132</v>
      </c>
      <c r="E4" s="91" t="s">
        <v>133</v>
      </c>
      <c r="F4" s="91" t="s">
        <v>132</v>
      </c>
      <c r="G4" s="91" t="s">
        <v>133</v>
      </c>
      <c r="H4" s="91" t="s">
        <v>144</v>
      </c>
      <c r="I4" s="658"/>
    </row>
    <row r="5" spans="1:9" ht="15.75" customHeight="1" thickBot="1">
      <c r="A5" s="893"/>
      <c r="B5" s="110" t="s">
        <v>134</v>
      </c>
      <c r="C5" s="110" t="s">
        <v>135</v>
      </c>
      <c r="D5" s="110" t="s">
        <v>134</v>
      </c>
      <c r="E5" s="110" t="s">
        <v>135</v>
      </c>
      <c r="F5" s="110" t="s">
        <v>134</v>
      </c>
      <c r="G5" s="110" t="s">
        <v>135</v>
      </c>
      <c r="H5" s="110" t="s">
        <v>24</v>
      </c>
      <c r="I5" s="659"/>
    </row>
    <row r="6" spans="1:9" ht="21.75" customHeight="1" thickTop="1">
      <c r="A6" s="92" t="s">
        <v>125</v>
      </c>
      <c r="B6" s="119">
        <v>23766228980</v>
      </c>
      <c r="C6" s="119">
        <v>9506872057</v>
      </c>
      <c r="D6" s="119">
        <v>25316296817</v>
      </c>
      <c r="E6" s="119">
        <v>9802789684</v>
      </c>
      <c r="F6" s="120">
        <v>124383324134</v>
      </c>
      <c r="G6" s="120">
        <v>55088514139</v>
      </c>
      <c r="H6" s="119">
        <v>179471838273</v>
      </c>
      <c r="I6" s="121" t="s">
        <v>36</v>
      </c>
    </row>
    <row r="7" spans="1:9" ht="21.75" customHeight="1">
      <c r="A7" s="95" t="s">
        <v>39</v>
      </c>
      <c r="B7" s="122">
        <v>8201365000</v>
      </c>
      <c r="C7" s="122">
        <v>3054181119</v>
      </c>
      <c r="D7" s="122">
        <v>8568590000</v>
      </c>
      <c r="E7" s="122">
        <v>3412563539</v>
      </c>
      <c r="F7" s="122">
        <v>48474360000</v>
      </c>
      <c r="G7" s="122">
        <v>19130364469</v>
      </c>
      <c r="H7" s="122">
        <v>67604724469</v>
      </c>
      <c r="I7" s="123" t="s">
        <v>40</v>
      </c>
    </row>
    <row r="8" spans="1:9" ht="21.75" customHeight="1">
      <c r="A8" s="95" t="s">
        <v>126</v>
      </c>
      <c r="B8" s="122">
        <v>16111966248</v>
      </c>
      <c r="C8" s="122">
        <v>3923928640</v>
      </c>
      <c r="D8" s="122">
        <v>19603872832</v>
      </c>
      <c r="E8" s="122">
        <v>3996666151</v>
      </c>
      <c r="F8" s="122">
        <v>97442745081</v>
      </c>
      <c r="G8" s="122">
        <v>23605504281</v>
      </c>
      <c r="H8" s="122">
        <v>121048249362</v>
      </c>
      <c r="I8" s="123" t="s">
        <v>669</v>
      </c>
    </row>
    <row r="9" spans="1:9" ht="21.75" customHeight="1">
      <c r="A9" s="95" t="s">
        <v>127</v>
      </c>
      <c r="B9" s="122">
        <v>11650733936</v>
      </c>
      <c r="C9" s="122">
        <v>4920757005</v>
      </c>
      <c r="D9" s="122">
        <v>14694831619</v>
      </c>
      <c r="E9" s="122">
        <v>4953341267</v>
      </c>
      <c r="F9" s="122">
        <v>75821033674</v>
      </c>
      <c r="G9" s="122">
        <v>29731883651</v>
      </c>
      <c r="H9" s="122">
        <v>105552917325</v>
      </c>
      <c r="I9" s="123" t="s">
        <v>45</v>
      </c>
    </row>
    <row r="10" spans="1:9" ht="21.75" customHeight="1">
      <c r="A10" s="95" t="s">
        <v>19</v>
      </c>
      <c r="B10" s="122">
        <v>48153429729</v>
      </c>
      <c r="C10" s="122">
        <v>25803742624</v>
      </c>
      <c r="D10" s="122">
        <v>48863059947</v>
      </c>
      <c r="E10" s="122">
        <v>25900292824</v>
      </c>
      <c r="F10" s="122">
        <v>284857572034</v>
      </c>
      <c r="G10" s="122">
        <v>153796572914</v>
      </c>
      <c r="H10" s="122">
        <v>438654144948</v>
      </c>
      <c r="I10" s="123" t="s">
        <v>20</v>
      </c>
    </row>
    <row r="11" spans="1:9" ht="21.75" customHeight="1">
      <c r="A11" s="95" t="s">
        <v>46</v>
      </c>
      <c r="B11" s="122">
        <v>17220460022</v>
      </c>
      <c r="C11" s="122">
        <v>5490328659</v>
      </c>
      <c r="D11" s="122">
        <v>18876856991</v>
      </c>
      <c r="E11" s="122">
        <v>5469990830</v>
      </c>
      <c r="F11" s="122">
        <v>105798628439</v>
      </c>
      <c r="G11" s="122">
        <v>32536178489</v>
      </c>
      <c r="H11" s="122">
        <v>138334806928</v>
      </c>
      <c r="I11" s="123" t="s">
        <v>47</v>
      </c>
    </row>
    <row r="12" spans="1:9" ht="21.75" customHeight="1">
      <c r="A12" s="95" t="s">
        <v>21</v>
      </c>
      <c r="B12" s="122">
        <v>13966911162</v>
      </c>
      <c r="C12" s="122">
        <v>4036582961</v>
      </c>
      <c r="D12" s="122">
        <v>13879740412</v>
      </c>
      <c r="E12" s="122">
        <v>4064811186</v>
      </c>
      <c r="F12" s="122">
        <v>81019451585</v>
      </c>
      <c r="G12" s="122">
        <v>24433846079</v>
      </c>
      <c r="H12" s="122">
        <v>105453297664</v>
      </c>
      <c r="I12" s="123" t="s">
        <v>49</v>
      </c>
    </row>
    <row r="13" spans="1:9" ht="21.75" customHeight="1">
      <c r="A13" s="95" t="s">
        <v>58</v>
      </c>
      <c r="B13" s="122">
        <v>14469216000</v>
      </c>
      <c r="C13" s="122">
        <v>4880300036</v>
      </c>
      <c r="D13" s="122">
        <v>14753229250</v>
      </c>
      <c r="E13" s="122">
        <v>4849441536</v>
      </c>
      <c r="F13" s="122">
        <v>85821772000</v>
      </c>
      <c r="G13" s="122">
        <v>29160937430</v>
      </c>
      <c r="H13" s="122">
        <v>114982709430</v>
      </c>
      <c r="I13" s="123" t="s">
        <v>59</v>
      </c>
    </row>
    <row r="14" spans="1:9" ht="20.25" customHeight="1">
      <c r="A14" s="95" t="s">
        <v>37</v>
      </c>
      <c r="B14" s="122">
        <v>11331676483</v>
      </c>
      <c r="C14" s="122">
        <v>5214554224</v>
      </c>
      <c r="D14" s="122">
        <v>11515591328</v>
      </c>
      <c r="E14" s="122">
        <v>5180163231</v>
      </c>
      <c r="F14" s="122">
        <v>55865621339</v>
      </c>
      <c r="G14" s="122">
        <v>30645079347</v>
      </c>
      <c r="H14" s="122">
        <v>86510700686</v>
      </c>
      <c r="I14" s="123" t="s">
        <v>607</v>
      </c>
    </row>
    <row r="15" spans="1:9" ht="23.25" customHeight="1">
      <c r="A15" s="95" t="s">
        <v>128</v>
      </c>
      <c r="B15" s="122">
        <v>16074894542</v>
      </c>
      <c r="C15" s="122">
        <v>5430415589</v>
      </c>
      <c r="D15" s="122">
        <v>16253284303</v>
      </c>
      <c r="E15" s="122">
        <v>5412674489</v>
      </c>
      <c r="F15" s="122">
        <v>92782744698</v>
      </c>
      <c r="G15" s="122">
        <v>32448820522</v>
      </c>
      <c r="H15" s="122">
        <v>125231565220</v>
      </c>
      <c r="I15" s="123" t="s">
        <v>51</v>
      </c>
    </row>
    <row r="16" spans="1:9" ht="21.75" customHeight="1">
      <c r="A16" s="98" t="s">
        <v>52</v>
      </c>
      <c r="B16" s="122">
        <v>17260776465</v>
      </c>
      <c r="C16" s="122">
        <v>4850293995</v>
      </c>
      <c r="D16" s="122">
        <v>18037685099</v>
      </c>
      <c r="E16" s="122">
        <v>4884997011</v>
      </c>
      <c r="F16" s="122">
        <v>100633488041</v>
      </c>
      <c r="G16" s="122">
        <v>30163844272</v>
      </c>
      <c r="H16" s="122">
        <v>130797332313</v>
      </c>
      <c r="I16" s="123" t="s">
        <v>638</v>
      </c>
    </row>
    <row r="17" spans="1:9" ht="23.25" customHeight="1">
      <c r="A17" s="95" t="s">
        <v>54</v>
      </c>
      <c r="B17" s="122">
        <v>9431889574</v>
      </c>
      <c r="C17" s="122">
        <v>3913270797</v>
      </c>
      <c r="D17" s="122">
        <v>10391107277</v>
      </c>
      <c r="E17" s="122">
        <v>3961949301</v>
      </c>
      <c r="F17" s="122">
        <v>53881521354</v>
      </c>
      <c r="G17" s="122">
        <v>23615172285</v>
      </c>
      <c r="H17" s="122">
        <v>77496693639</v>
      </c>
      <c r="I17" s="123" t="s">
        <v>55</v>
      </c>
    </row>
    <row r="18" spans="1:9" ht="18.75" customHeight="1">
      <c r="A18" s="95" t="s">
        <v>56</v>
      </c>
      <c r="B18" s="122">
        <v>28133425243</v>
      </c>
      <c r="C18" s="122">
        <v>7177954000</v>
      </c>
      <c r="D18" s="122">
        <v>32312378184</v>
      </c>
      <c r="E18" s="122">
        <v>7505184000</v>
      </c>
      <c r="F18" s="122">
        <v>165585337632</v>
      </c>
      <c r="G18" s="122">
        <v>43304361897</v>
      </c>
      <c r="H18" s="122">
        <v>208889699529</v>
      </c>
      <c r="I18" s="123" t="s">
        <v>57</v>
      </c>
    </row>
    <row r="19" spans="1:9" ht="19.5" customHeight="1">
      <c r="A19" s="95" t="s">
        <v>129</v>
      </c>
      <c r="B19" s="122">
        <v>13944240995</v>
      </c>
      <c r="C19" s="122">
        <v>4353174162</v>
      </c>
      <c r="D19" s="122">
        <v>15121553598</v>
      </c>
      <c r="E19" s="122">
        <v>4394976804</v>
      </c>
      <c r="F19" s="122">
        <v>82241850849</v>
      </c>
      <c r="G19" s="122">
        <v>26398904455</v>
      </c>
      <c r="H19" s="122">
        <v>108640755304</v>
      </c>
      <c r="I19" s="124" t="s">
        <v>637</v>
      </c>
    </row>
    <row r="20" spans="1:9" ht="24.75" customHeight="1" thickBot="1">
      <c r="A20" s="101" t="s">
        <v>69</v>
      </c>
      <c r="B20" s="125">
        <v>22366574844</v>
      </c>
      <c r="C20" s="125">
        <v>8933490847</v>
      </c>
      <c r="D20" s="125">
        <v>23386616435</v>
      </c>
      <c r="E20" s="125">
        <v>9101847683</v>
      </c>
      <c r="F20" s="125">
        <v>128767023955</v>
      </c>
      <c r="G20" s="125">
        <v>53822607722</v>
      </c>
      <c r="H20" s="126">
        <v>182589631677</v>
      </c>
      <c r="I20" s="127" t="s">
        <v>62</v>
      </c>
    </row>
    <row r="21" spans="1:9" ht="18.600000000000001" thickTop="1" thickBot="1">
      <c r="A21" s="104" t="s">
        <v>23</v>
      </c>
      <c r="B21" s="128">
        <v>272083789223</v>
      </c>
      <c r="C21" s="128">
        <v>101489846715</v>
      </c>
      <c r="D21" s="128">
        <v>291574694092</v>
      </c>
      <c r="E21" s="128">
        <v>102891689536</v>
      </c>
      <c r="F21" s="128">
        <v>1583376474815</v>
      </c>
      <c r="G21" s="128">
        <v>607882591952</v>
      </c>
      <c r="H21" s="128">
        <v>2191259066767</v>
      </c>
      <c r="I21" s="129" t="s">
        <v>24</v>
      </c>
    </row>
    <row r="22" spans="1:9" ht="13.8" thickTop="1">
      <c r="A22" s="130"/>
    </row>
    <row r="23" spans="1:9">
      <c r="H23" s="561"/>
    </row>
  </sheetData>
  <mergeCells count="10">
    <mergeCell ref="F3:H3"/>
    <mergeCell ref="G1:I1"/>
    <mergeCell ref="A2:A5"/>
    <mergeCell ref="B2:C2"/>
    <mergeCell ref="D2:E2"/>
    <mergeCell ref="F2:H2"/>
    <mergeCell ref="I2:I5"/>
    <mergeCell ref="B3:C3"/>
    <mergeCell ref="D3:E3"/>
    <mergeCell ref="A1:B1"/>
  </mergeCells>
  <printOptions horizontalCentered="1"/>
  <pageMargins left="1" right="1" top="1.5" bottom="1" header="1.5" footer="1"/>
  <pageSetup paperSize="9" scale="75"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27"/>
  <sheetViews>
    <sheetView rightToLeft="1" view="pageBreakPreview" zoomScale="80" zoomScaleNormal="100" zoomScaleSheetLayoutView="80" workbookViewId="0">
      <selection activeCell="P10" sqref="P10"/>
    </sheetView>
  </sheetViews>
  <sheetFormatPr defaultColWidth="9.109375" defaultRowHeight="13.2"/>
  <cols>
    <col min="1" max="1" width="15.33203125" style="87" customWidth="1"/>
    <col min="2" max="4" width="12.5546875" style="87" customWidth="1"/>
    <col min="5" max="5" width="10" style="87" customWidth="1"/>
    <col min="6" max="6" width="11" style="87" customWidth="1"/>
    <col min="7" max="7" width="20.109375" style="87" customWidth="1"/>
    <col min="8" max="8" width="19.5546875" style="87" customWidth="1"/>
    <col min="9" max="10" width="0" style="87" hidden="1" customWidth="1"/>
    <col min="11" max="16384" width="9.109375" style="87"/>
  </cols>
  <sheetData>
    <row r="1" spans="1:11" ht="15" customHeight="1">
      <c r="A1" s="649" t="s">
        <v>677</v>
      </c>
      <c r="B1" s="649"/>
      <c r="C1" s="649"/>
      <c r="D1" s="649"/>
      <c r="E1" s="649"/>
      <c r="F1" s="649"/>
      <c r="G1" s="649"/>
      <c r="H1" s="649"/>
      <c r="I1" s="131"/>
      <c r="J1" s="131"/>
      <c r="K1" s="131"/>
    </row>
    <row r="2" spans="1:11" ht="8.25" customHeight="1">
      <c r="A2" s="649"/>
      <c r="B2" s="649"/>
      <c r="C2" s="649"/>
      <c r="D2" s="649"/>
      <c r="E2" s="649"/>
      <c r="F2" s="649"/>
      <c r="G2" s="649"/>
      <c r="H2" s="649"/>
      <c r="I2" s="131"/>
      <c r="J2" s="131"/>
      <c r="K2" s="131"/>
    </row>
    <row r="3" spans="1:11" ht="33" customHeight="1">
      <c r="A3" s="692" t="s">
        <v>687</v>
      </c>
      <c r="B3" s="692"/>
      <c r="C3" s="692"/>
      <c r="D3" s="692"/>
      <c r="E3" s="692"/>
      <c r="F3" s="692"/>
      <c r="G3" s="692"/>
      <c r="H3" s="692"/>
    </row>
    <row r="4" spans="1:11" ht="18" customHeight="1" thickBot="1">
      <c r="A4" s="168" t="s">
        <v>521</v>
      </c>
      <c r="B4" s="168"/>
      <c r="C4" s="168"/>
      <c r="D4" s="168"/>
      <c r="E4" s="168"/>
      <c r="F4" s="168"/>
      <c r="G4" s="604" t="s">
        <v>519</v>
      </c>
      <c r="H4" s="604"/>
    </row>
    <row r="5" spans="1:11" ht="18" customHeight="1" thickTop="1">
      <c r="A5" s="598" t="s">
        <v>28</v>
      </c>
      <c r="B5" s="922" t="s">
        <v>145</v>
      </c>
      <c r="C5" s="922"/>
      <c r="D5" s="922"/>
      <c r="E5" s="923" t="s">
        <v>146</v>
      </c>
      <c r="F5" s="922"/>
      <c r="G5" s="922"/>
      <c r="H5" s="632" t="s">
        <v>7</v>
      </c>
    </row>
    <row r="6" spans="1:11" ht="21" customHeight="1">
      <c r="A6" s="599"/>
      <c r="B6" s="132" t="s">
        <v>11</v>
      </c>
      <c r="C6" s="132" t="s">
        <v>12</v>
      </c>
      <c r="D6" s="133" t="s">
        <v>13</v>
      </c>
      <c r="E6" s="134" t="s">
        <v>11</v>
      </c>
      <c r="F6" s="132" t="s">
        <v>12</v>
      </c>
      <c r="G6" s="132" t="s">
        <v>13</v>
      </c>
      <c r="H6" s="674"/>
    </row>
    <row r="7" spans="1:11" ht="21.75" customHeight="1" thickBot="1">
      <c r="A7" s="600"/>
      <c r="B7" s="135" t="s">
        <v>16</v>
      </c>
      <c r="C7" s="135" t="s">
        <v>17</v>
      </c>
      <c r="D7" s="135" t="s">
        <v>147</v>
      </c>
      <c r="E7" s="136" t="s">
        <v>16</v>
      </c>
      <c r="F7" s="135" t="s">
        <v>17</v>
      </c>
      <c r="G7" s="135" t="s">
        <v>147</v>
      </c>
      <c r="H7" s="887"/>
    </row>
    <row r="8" spans="1:11" ht="22.5" customHeight="1" thickTop="1">
      <c r="A8" s="137" t="s">
        <v>125</v>
      </c>
      <c r="B8" s="138">
        <v>8701</v>
      </c>
      <c r="C8" s="138">
        <v>6254</v>
      </c>
      <c r="D8" s="138">
        <v>14955</v>
      </c>
      <c r="E8" s="139">
        <v>3975</v>
      </c>
      <c r="F8" s="138">
        <v>10980</v>
      </c>
      <c r="G8" s="138">
        <v>14955</v>
      </c>
      <c r="H8" s="94" t="s">
        <v>36</v>
      </c>
    </row>
    <row r="9" spans="1:11" ht="22.5" customHeight="1">
      <c r="A9" s="140" t="s">
        <v>39</v>
      </c>
      <c r="B9" s="138">
        <v>3549</v>
      </c>
      <c r="C9" s="138">
        <v>2339</v>
      </c>
      <c r="D9" s="138">
        <v>5888</v>
      </c>
      <c r="E9" s="139">
        <v>1110</v>
      </c>
      <c r="F9" s="138">
        <v>4778</v>
      </c>
      <c r="G9" s="138">
        <v>5888</v>
      </c>
      <c r="H9" s="97" t="s">
        <v>40</v>
      </c>
    </row>
    <row r="10" spans="1:11" ht="22.5" customHeight="1">
      <c r="A10" s="140" t="s">
        <v>126</v>
      </c>
      <c r="B10" s="138">
        <v>3813</v>
      </c>
      <c r="C10" s="138">
        <v>2304</v>
      </c>
      <c r="D10" s="138">
        <v>6117</v>
      </c>
      <c r="E10" s="139">
        <v>840</v>
      </c>
      <c r="F10" s="138">
        <v>5277</v>
      </c>
      <c r="G10" s="138">
        <v>6117</v>
      </c>
      <c r="H10" s="97" t="s">
        <v>669</v>
      </c>
    </row>
    <row r="11" spans="1:11" ht="22.5" customHeight="1">
      <c r="A11" s="140" t="s">
        <v>127</v>
      </c>
      <c r="B11" s="138">
        <v>13192</v>
      </c>
      <c r="C11" s="138">
        <v>10233</v>
      </c>
      <c r="D11" s="138">
        <v>23425</v>
      </c>
      <c r="E11" s="139">
        <v>4871</v>
      </c>
      <c r="F11" s="138">
        <v>18554</v>
      </c>
      <c r="G11" s="138">
        <v>23425</v>
      </c>
      <c r="H11" s="97" t="s">
        <v>45</v>
      </c>
    </row>
    <row r="12" spans="1:11" ht="22.5" customHeight="1">
      <c r="A12" s="140" t="s">
        <v>19</v>
      </c>
      <c r="B12" s="138">
        <v>17165</v>
      </c>
      <c r="C12" s="138">
        <v>11038</v>
      </c>
      <c r="D12" s="138">
        <v>28203</v>
      </c>
      <c r="E12" s="139">
        <v>8838</v>
      </c>
      <c r="F12" s="138">
        <v>19365</v>
      </c>
      <c r="G12" s="138">
        <v>28203</v>
      </c>
      <c r="H12" s="97" t="s">
        <v>20</v>
      </c>
    </row>
    <row r="13" spans="1:11" ht="22.5" customHeight="1">
      <c r="A13" s="140" t="s">
        <v>46</v>
      </c>
      <c r="B13" s="138">
        <v>7350</v>
      </c>
      <c r="C13" s="138">
        <v>5667</v>
      </c>
      <c r="D13" s="138">
        <v>13017</v>
      </c>
      <c r="E13" s="139">
        <v>2032</v>
      </c>
      <c r="F13" s="138">
        <v>10985</v>
      </c>
      <c r="G13" s="138">
        <v>13017</v>
      </c>
      <c r="H13" s="97" t="s">
        <v>47</v>
      </c>
    </row>
    <row r="14" spans="1:11" ht="22.5" customHeight="1">
      <c r="A14" s="140" t="s">
        <v>21</v>
      </c>
      <c r="B14" s="138">
        <v>2775</v>
      </c>
      <c r="C14" s="138">
        <v>1768</v>
      </c>
      <c r="D14" s="138">
        <v>4543</v>
      </c>
      <c r="E14" s="139">
        <v>761</v>
      </c>
      <c r="F14" s="138">
        <v>3782</v>
      </c>
      <c r="G14" s="138">
        <v>4543</v>
      </c>
      <c r="H14" s="97" t="s">
        <v>49</v>
      </c>
    </row>
    <row r="15" spans="1:11" ht="22.5" customHeight="1">
      <c r="A15" s="140" t="s">
        <v>58</v>
      </c>
      <c r="B15" s="138">
        <v>2779</v>
      </c>
      <c r="C15" s="138">
        <v>1644</v>
      </c>
      <c r="D15" s="138">
        <v>4423</v>
      </c>
      <c r="E15" s="139">
        <v>822</v>
      </c>
      <c r="F15" s="138">
        <v>3601</v>
      </c>
      <c r="G15" s="138">
        <v>4423</v>
      </c>
      <c r="H15" s="97" t="s">
        <v>59</v>
      </c>
    </row>
    <row r="16" spans="1:11" ht="22.5" customHeight="1">
      <c r="A16" s="140" t="s">
        <v>37</v>
      </c>
      <c r="B16" s="138">
        <v>2556</v>
      </c>
      <c r="C16" s="138">
        <v>1693</v>
      </c>
      <c r="D16" s="141">
        <v>4249</v>
      </c>
      <c r="E16" s="139">
        <v>949</v>
      </c>
      <c r="F16" s="138">
        <v>3300</v>
      </c>
      <c r="G16" s="141">
        <v>4249</v>
      </c>
      <c r="H16" s="97" t="s">
        <v>607</v>
      </c>
      <c r="J16" s="108">
        <f>G16/G23*100</f>
        <v>2.9090983780527049</v>
      </c>
    </row>
    <row r="17" spans="1:10" ht="22.5" customHeight="1">
      <c r="A17" s="140" t="s">
        <v>128</v>
      </c>
      <c r="B17" s="138">
        <v>2187</v>
      </c>
      <c r="C17" s="138">
        <v>1367</v>
      </c>
      <c r="D17" s="138">
        <v>3554</v>
      </c>
      <c r="E17" s="139">
        <v>762</v>
      </c>
      <c r="F17" s="138">
        <v>2792</v>
      </c>
      <c r="G17" s="138">
        <v>3554</v>
      </c>
      <c r="H17" s="97" t="s">
        <v>51</v>
      </c>
      <c r="J17" s="108">
        <f>G17/G23*100</f>
        <v>2.433263270322267</v>
      </c>
    </row>
    <row r="18" spans="1:10" ht="22.5" customHeight="1">
      <c r="A18" s="142" t="s">
        <v>52</v>
      </c>
      <c r="B18" s="138">
        <v>7069</v>
      </c>
      <c r="C18" s="138">
        <v>4703</v>
      </c>
      <c r="D18" s="138">
        <v>11772</v>
      </c>
      <c r="E18" s="139">
        <v>2327</v>
      </c>
      <c r="F18" s="138">
        <v>9445</v>
      </c>
      <c r="G18" s="138">
        <v>11772</v>
      </c>
      <c r="H18" s="97" t="s">
        <v>638</v>
      </c>
      <c r="J18" s="108">
        <f>G18/G23*100</f>
        <v>8.0597566736729664</v>
      </c>
    </row>
    <row r="19" spans="1:10" ht="22.5" customHeight="1">
      <c r="A19" s="140" t="s">
        <v>54</v>
      </c>
      <c r="B19" s="138">
        <v>3137</v>
      </c>
      <c r="C19" s="138">
        <v>2281</v>
      </c>
      <c r="D19" s="138">
        <v>5418</v>
      </c>
      <c r="E19" s="139">
        <v>1011</v>
      </c>
      <c r="F19" s="138">
        <v>4407</v>
      </c>
      <c r="G19" s="138">
        <v>5418</v>
      </c>
      <c r="H19" s="97" t="s">
        <v>55</v>
      </c>
      <c r="J19" s="108">
        <f>G19/G23*100</f>
        <v>3.7094598758036135</v>
      </c>
    </row>
    <row r="20" spans="1:10" ht="22.5" customHeight="1">
      <c r="A20" s="140" t="s">
        <v>56</v>
      </c>
      <c r="B20" s="138">
        <v>4357</v>
      </c>
      <c r="C20" s="138">
        <v>3268</v>
      </c>
      <c r="D20" s="138">
        <v>7625</v>
      </c>
      <c r="E20" s="139">
        <v>1239</v>
      </c>
      <c r="F20" s="138">
        <v>6386</v>
      </c>
      <c r="G20" s="138">
        <v>7625</v>
      </c>
      <c r="H20" s="97" t="s">
        <v>57</v>
      </c>
      <c r="J20" s="108">
        <f>G20/G23*100</f>
        <v>5.2204930884094791</v>
      </c>
    </row>
    <row r="21" spans="1:10" ht="22.5" customHeight="1">
      <c r="A21" s="140" t="s">
        <v>129</v>
      </c>
      <c r="B21" s="138">
        <v>1839</v>
      </c>
      <c r="C21" s="138">
        <v>1189</v>
      </c>
      <c r="D21" s="138">
        <v>3028</v>
      </c>
      <c r="E21" s="139">
        <v>526</v>
      </c>
      <c r="F21" s="138">
        <v>2502</v>
      </c>
      <c r="G21" s="138">
        <v>3028</v>
      </c>
      <c r="H21" s="100" t="s">
        <v>637</v>
      </c>
      <c r="J21" s="108">
        <f>G21/G23*100</f>
        <v>2.0731348290759217</v>
      </c>
    </row>
    <row r="22" spans="1:10" ht="22.5" customHeight="1" thickBot="1">
      <c r="A22" s="143" t="s">
        <v>69</v>
      </c>
      <c r="B22" s="144">
        <v>5853</v>
      </c>
      <c r="C22" s="144">
        <v>3989</v>
      </c>
      <c r="D22" s="144">
        <v>9842</v>
      </c>
      <c r="E22" s="145">
        <v>2336</v>
      </c>
      <c r="F22" s="144">
        <v>7506</v>
      </c>
      <c r="G22" s="144">
        <v>9842</v>
      </c>
      <c r="H22" s="146" t="s">
        <v>62</v>
      </c>
      <c r="J22" s="108">
        <f>G22/G23*100</f>
        <v>6.7383728493280115</v>
      </c>
    </row>
    <row r="23" spans="1:10" ht="22.5" customHeight="1" thickTop="1" thickBot="1">
      <c r="A23" s="147" t="s">
        <v>23</v>
      </c>
      <c r="B23" s="148">
        <f t="shared" ref="B23:G23" si="0">SUM(B8:B22)</f>
        <v>86322</v>
      </c>
      <c r="C23" s="148">
        <f t="shared" si="0"/>
        <v>59737</v>
      </c>
      <c r="D23" s="149">
        <f t="shared" si="0"/>
        <v>146059</v>
      </c>
      <c r="E23" s="150">
        <f t="shared" si="0"/>
        <v>32399</v>
      </c>
      <c r="F23" s="151">
        <f t="shared" si="0"/>
        <v>113660</v>
      </c>
      <c r="G23" s="151">
        <f t="shared" si="0"/>
        <v>146059</v>
      </c>
      <c r="H23" s="152" t="s">
        <v>24</v>
      </c>
      <c r="J23" s="108">
        <f>SUM(J16:J22)</f>
        <v>31.143578964664965</v>
      </c>
    </row>
    <row r="24" spans="1:10" ht="16.2" thickTop="1">
      <c r="E24" s="153"/>
      <c r="F24" s="153"/>
      <c r="G24" s="562"/>
    </row>
    <row r="27" spans="1:10">
      <c r="G27" s="108"/>
    </row>
  </sheetData>
  <mergeCells count="7">
    <mergeCell ref="A1:H2"/>
    <mergeCell ref="A3:H3"/>
    <mergeCell ref="G4:H4"/>
    <mergeCell ref="A5:A7"/>
    <mergeCell ref="B5:D5"/>
    <mergeCell ref="E5:G5"/>
    <mergeCell ref="H5:H7"/>
  </mergeCells>
  <printOptions horizontalCentered="1"/>
  <pageMargins left="1" right="1" top="1.5" bottom="1" header="1.5" footer="1"/>
  <pageSetup paperSize="9" scale="85"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E24"/>
  <sheetViews>
    <sheetView rightToLeft="1" view="pageBreakPreview" zoomScale="80" zoomScaleNormal="100" zoomScaleSheetLayoutView="80" workbookViewId="0">
      <selection activeCell="E22" sqref="E22"/>
    </sheetView>
  </sheetViews>
  <sheetFormatPr defaultColWidth="9.109375" defaultRowHeight="13.2"/>
  <cols>
    <col min="1" max="1" width="14.88671875" style="87" customWidth="1"/>
    <col min="2" max="2" width="13.88671875" style="87" customWidth="1"/>
    <col min="3" max="3" width="15" style="87" customWidth="1"/>
    <col min="4" max="4" width="15.6640625" style="87" customWidth="1"/>
    <col min="5" max="5" width="15.44140625" style="87" customWidth="1"/>
    <col min="6" max="16384" width="9.109375" style="87"/>
  </cols>
  <sheetData>
    <row r="2" spans="1:5">
      <c r="A2" s="649" t="s">
        <v>662</v>
      </c>
      <c r="B2" s="649"/>
      <c r="C2" s="649"/>
      <c r="D2" s="649"/>
      <c r="E2" s="649"/>
    </row>
    <row r="3" spans="1:5" ht="24" customHeight="1">
      <c r="A3" s="649"/>
      <c r="B3" s="649"/>
      <c r="C3" s="649"/>
      <c r="D3" s="649"/>
      <c r="E3" s="649"/>
    </row>
    <row r="4" spans="1:5" ht="30.75" customHeight="1">
      <c r="A4" s="692" t="s">
        <v>663</v>
      </c>
      <c r="B4" s="692"/>
      <c r="C4" s="692"/>
      <c r="D4" s="692"/>
      <c r="E4" s="692"/>
    </row>
    <row r="5" spans="1:5" ht="16.2" thickBot="1">
      <c r="A5" s="168" t="s">
        <v>522</v>
      </c>
      <c r="B5" s="168"/>
      <c r="C5" s="168"/>
      <c r="D5" s="604" t="s">
        <v>486</v>
      </c>
      <c r="E5" s="604"/>
    </row>
    <row r="6" spans="1:5" ht="27.6" thickTop="1">
      <c r="A6" s="598" t="s">
        <v>148</v>
      </c>
      <c r="B6" s="154" t="s">
        <v>11</v>
      </c>
      <c r="C6" s="154" t="s">
        <v>12</v>
      </c>
      <c r="D6" s="155" t="s">
        <v>13</v>
      </c>
      <c r="E6" s="632" t="s">
        <v>149</v>
      </c>
    </row>
    <row r="7" spans="1:5" ht="16.2" thickBot="1">
      <c r="A7" s="600"/>
      <c r="B7" s="135" t="s">
        <v>16</v>
      </c>
      <c r="C7" s="135" t="s">
        <v>17</v>
      </c>
      <c r="D7" s="156" t="s">
        <v>147</v>
      </c>
      <c r="E7" s="887"/>
    </row>
    <row r="8" spans="1:5" ht="21" customHeight="1" thickTop="1">
      <c r="A8" s="157" t="s">
        <v>150</v>
      </c>
      <c r="B8" s="158">
        <v>7708</v>
      </c>
      <c r="C8" s="158">
        <v>5499</v>
      </c>
      <c r="D8" s="158">
        <v>13207</v>
      </c>
      <c r="E8" s="159" t="s">
        <v>150</v>
      </c>
    </row>
    <row r="9" spans="1:5" ht="21" customHeight="1">
      <c r="A9" s="160" t="s">
        <v>151</v>
      </c>
      <c r="B9" s="161">
        <v>10279</v>
      </c>
      <c r="C9" s="161">
        <v>7748</v>
      </c>
      <c r="D9" s="161">
        <v>18027</v>
      </c>
      <c r="E9" s="162" t="s">
        <v>151</v>
      </c>
    </row>
    <row r="10" spans="1:5" ht="21" customHeight="1">
      <c r="A10" s="160" t="s">
        <v>152</v>
      </c>
      <c r="B10" s="161">
        <v>8431</v>
      </c>
      <c r="C10" s="161">
        <v>6446</v>
      </c>
      <c r="D10" s="161">
        <v>14877</v>
      </c>
      <c r="E10" s="162" t="s">
        <v>152</v>
      </c>
    </row>
    <row r="11" spans="1:5" ht="21" customHeight="1">
      <c r="A11" s="160" t="s">
        <v>153</v>
      </c>
      <c r="B11" s="161">
        <v>8349</v>
      </c>
      <c r="C11" s="161">
        <v>6062</v>
      </c>
      <c r="D11" s="161">
        <v>14411</v>
      </c>
      <c r="E11" s="162" t="s">
        <v>153</v>
      </c>
    </row>
    <row r="12" spans="1:5" ht="21" customHeight="1">
      <c r="A12" s="160" t="s">
        <v>154</v>
      </c>
      <c r="B12" s="161">
        <v>6535</v>
      </c>
      <c r="C12" s="161">
        <v>5136</v>
      </c>
      <c r="D12" s="161">
        <v>11671</v>
      </c>
      <c r="E12" s="162" t="s">
        <v>154</v>
      </c>
    </row>
    <row r="13" spans="1:5" ht="21" customHeight="1">
      <c r="A13" s="160" t="s">
        <v>155</v>
      </c>
      <c r="B13" s="161">
        <v>5524</v>
      </c>
      <c r="C13" s="161">
        <v>4447</v>
      </c>
      <c r="D13" s="161">
        <v>9971</v>
      </c>
      <c r="E13" s="162" t="s">
        <v>155</v>
      </c>
    </row>
    <row r="14" spans="1:5" ht="21" customHeight="1">
      <c r="A14" s="160" t="s">
        <v>156</v>
      </c>
      <c r="B14" s="161">
        <v>5302</v>
      </c>
      <c r="C14" s="161">
        <v>3684</v>
      </c>
      <c r="D14" s="161">
        <v>8986</v>
      </c>
      <c r="E14" s="162" t="s">
        <v>156</v>
      </c>
    </row>
    <row r="15" spans="1:5" ht="21" customHeight="1">
      <c r="A15" s="160" t="s">
        <v>157</v>
      </c>
      <c r="B15" s="161">
        <v>5295</v>
      </c>
      <c r="C15" s="161">
        <v>3275</v>
      </c>
      <c r="D15" s="161">
        <v>8570</v>
      </c>
      <c r="E15" s="162" t="s">
        <v>157</v>
      </c>
    </row>
    <row r="16" spans="1:5" ht="21" customHeight="1">
      <c r="A16" s="160" t="s">
        <v>158</v>
      </c>
      <c r="B16" s="161">
        <v>5389</v>
      </c>
      <c r="C16" s="161">
        <v>3342</v>
      </c>
      <c r="D16" s="161">
        <v>8731</v>
      </c>
      <c r="E16" s="162" t="s">
        <v>158</v>
      </c>
    </row>
    <row r="17" spans="1:5" ht="21" customHeight="1">
      <c r="A17" s="160" t="s">
        <v>159</v>
      </c>
      <c r="B17" s="161">
        <v>5213</v>
      </c>
      <c r="C17" s="161">
        <v>3495</v>
      </c>
      <c r="D17" s="161">
        <v>8708</v>
      </c>
      <c r="E17" s="162" t="s">
        <v>159</v>
      </c>
    </row>
    <row r="18" spans="1:5" ht="21" customHeight="1">
      <c r="A18" s="160" t="s">
        <v>160</v>
      </c>
      <c r="B18" s="161">
        <v>5232</v>
      </c>
      <c r="C18" s="161">
        <v>3009</v>
      </c>
      <c r="D18" s="161">
        <v>8241</v>
      </c>
      <c r="E18" s="162" t="s">
        <v>160</v>
      </c>
    </row>
    <row r="19" spans="1:5" ht="21" customHeight="1">
      <c r="A19" s="160" t="s">
        <v>161</v>
      </c>
      <c r="B19" s="161">
        <v>3278</v>
      </c>
      <c r="C19" s="161">
        <v>2161</v>
      </c>
      <c r="D19" s="161">
        <v>5439</v>
      </c>
      <c r="E19" s="162" t="s">
        <v>161</v>
      </c>
    </row>
    <row r="20" spans="1:5" ht="21" customHeight="1">
      <c r="A20" s="160" t="s">
        <v>162</v>
      </c>
      <c r="B20" s="161">
        <v>3100</v>
      </c>
      <c r="C20" s="161">
        <v>1892</v>
      </c>
      <c r="D20" s="161">
        <v>4992</v>
      </c>
      <c r="E20" s="162" t="s">
        <v>162</v>
      </c>
    </row>
    <row r="21" spans="1:5" ht="21" customHeight="1">
      <c r="A21" s="160" t="s">
        <v>163</v>
      </c>
      <c r="B21" s="161">
        <v>3064</v>
      </c>
      <c r="C21" s="161">
        <v>1774</v>
      </c>
      <c r="D21" s="161">
        <v>4838</v>
      </c>
      <c r="E21" s="162" t="s">
        <v>163</v>
      </c>
    </row>
    <row r="22" spans="1:5" ht="21" customHeight="1" thickBot="1">
      <c r="A22" s="163" t="s">
        <v>30</v>
      </c>
      <c r="B22" s="164">
        <v>3623</v>
      </c>
      <c r="C22" s="164">
        <v>1767</v>
      </c>
      <c r="D22" s="164">
        <v>5390</v>
      </c>
      <c r="E22" s="581" t="s">
        <v>747</v>
      </c>
    </row>
    <row r="23" spans="1:5" ht="21" customHeight="1" thickTop="1" thickBot="1">
      <c r="A23" s="166" t="s">
        <v>23</v>
      </c>
      <c r="B23" s="167">
        <f>SUM(B8:B22)</f>
        <v>86322</v>
      </c>
      <c r="C23" s="167">
        <f>SUM(C8:C22)</f>
        <v>59737</v>
      </c>
      <c r="D23" s="167">
        <f>SUM(D8:D22)</f>
        <v>146059</v>
      </c>
      <c r="E23" s="152" t="s">
        <v>24</v>
      </c>
    </row>
    <row r="24" spans="1:5" ht="13.8" thickTop="1"/>
  </sheetData>
  <mergeCells count="5">
    <mergeCell ref="A2:E3"/>
    <mergeCell ref="A4:E4"/>
    <mergeCell ref="D5:E5"/>
    <mergeCell ref="A6:A7"/>
    <mergeCell ref="E6:E7"/>
  </mergeCells>
  <printOptions horizontalCentered="1"/>
  <pageMargins left="1" right="1" top="1.5" bottom="1" header="1.5" footer="1"/>
  <pageSetup paperSize="9" scale="85"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24"/>
  <sheetViews>
    <sheetView rightToLeft="1" view="pageBreakPreview" zoomScale="80" zoomScaleNormal="100" zoomScaleSheetLayoutView="80" workbookViewId="0">
      <selection activeCell="M13" sqref="M13"/>
    </sheetView>
  </sheetViews>
  <sheetFormatPr defaultColWidth="9.109375" defaultRowHeight="13.2"/>
  <cols>
    <col min="1" max="1" width="16.33203125" style="87" customWidth="1"/>
    <col min="2" max="2" width="11.5546875" style="87" customWidth="1"/>
    <col min="3" max="3" width="9.44140625" style="87" bestFit="1" customWidth="1"/>
    <col min="4" max="4" width="11.5546875" style="87" customWidth="1"/>
    <col min="5" max="5" width="9.44140625" style="87" bestFit="1" customWidth="1"/>
    <col min="6" max="6" width="11" style="87" customWidth="1"/>
    <col min="7" max="7" width="10.5546875" style="87" customWidth="1"/>
    <col min="8" max="8" width="21.5546875" style="87" customWidth="1"/>
    <col min="9" max="16384" width="9.109375" style="87"/>
  </cols>
  <sheetData>
    <row r="1" spans="1:8" ht="12.75" customHeight="1">
      <c r="A1" s="649" t="s">
        <v>678</v>
      </c>
      <c r="B1" s="649"/>
      <c r="C1" s="649"/>
      <c r="D1" s="649"/>
      <c r="E1" s="649"/>
      <c r="F1" s="649"/>
      <c r="G1" s="649"/>
      <c r="H1" s="649"/>
    </row>
    <row r="2" spans="1:8" ht="9" customHeight="1">
      <c r="A2" s="649"/>
      <c r="B2" s="649"/>
      <c r="C2" s="649"/>
      <c r="D2" s="649"/>
      <c r="E2" s="649"/>
      <c r="F2" s="649"/>
      <c r="G2" s="649"/>
      <c r="H2" s="649"/>
    </row>
    <row r="3" spans="1:8" ht="32.25" customHeight="1">
      <c r="A3" s="692" t="s">
        <v>688</v>
      </c>
      <c r="B3" s="692"/>
      <c r="C3" s="692"/>
      <c r="D3" s="692"/>
      <c r="E3" s="692"/>
      <c r="F3" s="692"/>
      <c r="G3" s="692"/>
      <c r="H3" s="692"/>
    </row>
    <row r="4" spans="1:8" ht="18" thickBot="1">
      <c r="A4" s="168" t="s">
        <v>523</v>
      </c>
      <c r="B4" s="88"/>
      <c r="C4" s="88"/>
      <c r="E4" s="168"/>
      <c r="H4" s="168" t="s">
        <v>489</v>
      </c>
    </row>
    <row r="5" spans="1:8" ht="18.75" customHeight="1" thickTop="1">
      <c r="A5" s="598" t="s">
        <v>28</v>
      </c>
      <c r="B5" s="922" t="s">
        <v>165</v>
      </c>
      <c r="C5" s="922"/>
      <c r="D5" s="922"/>
      <c r="E5" s="923" t="s">
        <v>166</v>
      </c>
      <c r="F5" s="922"/>
      <c r="G5" s="922"/>
      <c r="H5" s="910" t="s">
        <v>7</v>
      </c>
    </row>
    <row r="6" spans="1:8" ht="21.75" customHeight="1">
      <c r="A6" s="599"/>
      <c r="B6" s="132" t="s">
        <v>11</v>
      </c>
      <c r="C6" s="132" t="s">
        <v>12</v>
      </c>
      <c r="D6" s="133" t="s">
        <v>13</v>
      </c>
      <c r="E6" s="134" t="s">
        <v>11</v>
      </c>
      <c r="F6" s="132" t="s">
        <v>12</v>
      </c>
      <c r="G6" s="132" t="s">
        <v>13</v>
      </c>
      <c r="H6" s="911"/>
    </row>
    <row r="7" spans="1:8" ht="21.75" customHeight="1" thickBot="1">
      <c r="A7" s="600"/>
      <c r="B7" s="135" t="s">
        <v>16</v>
      </c>
      <c r="C7" s="135" t="s">
        <v>17</v>
      </c>
      <c r="D7" s="169" t="s">
        <v>147</v>
      </c>
      <c r="E7" s="136" t="s">
        <v>16</v>
      </c>
      <c r="F7" s="135" t="s">
        <v>17</v>
      </c>
      <c r="G7" s="135" t="s">
        <v>147</v>
      </c>
      <c r="H7" s="912"/>
    </row>
    <row r="8" spans="1:8" ht="23.25" customHeight="1" thickTop="1">
      <c r="A8" s="137" t="s">
        <v>125</v>
      </c>
      <c r="B8" s="170">
        <v>4486</v>
      </c>
      <c r="C8" s="170">
        <v>3745</v>
      </c>
      <c r="D8" s="171">
        <v>8231</v>
      </c>
      <c r="E8" s="172">
        <v>1959</v>
      </c>
      <c r="F8" s="170">
        <v>6272</v>
      </c>
      <c r="G8" s="161">
        <v>8231</v>
      </c>
      <c r="H8" s="94" t="s">
        <v>36</v>
      </c>
    </row>
    <row r="9" spans="1:8" ht="17.25" customHeight="1">
      <c r="A9" s="140" t="s">
        <v>39</v>
      </c>
      <c r="B9" s="161">
        <v>3105</v>
      </c>
      <c r="C9" s="161">
        <v>2331</v>
      </c>
      <c r="D9" s="161">
        <v>5436</v>
      </c>
      <c r="E9" s="173">
        <v>1073</v>
      </c>
      <c r="F9" s="161">
        <v>4363</v>
      </c>
      <c r="G9" s="161">
        <v>5436</v>
      </c>
      <c r="H9" s="97" t="s">
        <v>40</v>
      </c>
    </row>
    <row r="10" spans="1:8" ht="23.25" customHeight="1">
      <c r="A10" s="140" t="s">
        <v>126</v>
      </c>
      <c r="B10" s="161">
        <v>3071</v>
      </c>
      <c r="C10" s="161">
        <v>1823</v>
      </c>
      <c r="D10" s="161">
        <v>4894</v>
      </c>
      <c r="E10" s="173">
        <v>543</v>
      </c>
      <c r="F10" s="161">
        <v>4351</v>
      </c>
      <c r="G10" s="161">
        <v>4894</v>
      </c>
      <c r="H10" s="97" t="s">
        <v>669</v>
      </c>
    </row>
    <row r="11" spans="1:8" ht="23.25" customHeight="1">
      <c r="A11" s="140" t="s">
        <v>127</v>
      </c>
      <c r="B11" s="161">
        <v>8010</v>
      </c>
      <c r="C11" s="161">
        <v>5017</v>
      </c>
      <c r="D11" s="161">
        <v>13027</v>
      </c>
      <c r="E11" s="173">
        <v>2137</v>
      </c>
      <c r="F11" s="161">
        <v>10890</v>
      </c>
      <c r="G11" s="161">
        <v>13027</v>
      </c>
      <c r="H11" s="97" t="s">
        <v>45</v>
      </c>
    </row>
    <row r="12" spans="1:8" ht="23.25" customHeight="1">
      <c r="A12" s="140" t="s">
        <v>19</v>
      </c>
      <c r="B12" s="161">
        <v>11779</v>
      </c>
      <c r="C12" s="161">
        <v>5796</v>
      </c>
      <c r="D12" s="161">
        <v>17575</v>
      </c>
      <c r="E12" s="173">
        <v>2914</v>
      </c>
      <c r="F12" s="161">
        <v>14661</v>
      </c>
      <c r="G12" s="161">
        <v>17575</v>
      </c>
      <c r="H12" s="97" t="s">
        <v>20</v>
      </c>
    </row>
    <row r="13" spans="1:8" ht="20.25" customHeight="1">
      <c r="A13" s="140" t="s">
        <v>46</v>
      </c>
      <c r="B13" s="161">
        <v>5535</v>
      </c>
      <c r="C13" s="161">
        <v>3721</v>
      </c>
      <c r="D13" s="161">
        <v>9256</v>
      </c>
      <c r="E13" s="173">
        <v>1554</v>
      </c>
      <c r="F13" s="161">
        <v>7702</v>
      </c>
      <c r="G13" s="161">
        <v>9256</v>
      </c>
      <c r="H13" s="97" t="s">
        <v>47</v>
      </c>
    </row>
    <row r="14" spans="1:8" ht="23.25" customHeight="1">
      <c r="A14" s="140" t="s">
        <v>21</v>
      </c>
      <c r="B14" s="161">
        <v>2808</v>
      </c>
      <c r="C14" s="161">
        <v>1608</v>
      </c>
      <c r="D14" s="161">
        <v>4416</v>
      </c>
      <c r="E14" s="173">
        <v>630</v>
      </c>
      <c r="F14" s="161">
        <v>3786</v>
      </c>
      <c r="G14" s="161">
        <v>4416</v>
      </c>
      <c r="H14" s="97" t="s">
        <v>49</v>
      </c>
    </row>
    <row r="15" spans="1:8" ht="23.25" customHeight="1">
      <c r="A15" s="140" t="s">
        <v>58</v>
      </c>
      <c r="B15" s="161">
        <v>2115</v>
      </c>
      <c r="C15" s="161">
        <v>1010</v>
      </c>
      <c r="D15" s="161">
        <v>3125</v>
      </c>
      <c r="E15" s="173">
        <v>571</v>
      </c>
      <c r="F15" s="161">
        <v>2554</v>
      </c>
      <c r="G15" s="161">
        <v>3125</v>
      </c>
      <c r="H15" s="97" t="s">
        <v>59</v>
      </c>
    </row>
    <row r="16" spans="1:8" ht="23.25" customHeight="1">
      <c r="A16" s="140" t="s">
        <v>37</v>
      </c>
      <c r="B16" s="161">
        <v>2557</v>
      </c>
      <c r="C16" s="161">
        <v>1763</v>
      </c>
      <c r="D16" s="171">
        <v>4320</v>
      </c>
      <c r="E16" s="173">
        <v>822</v>
      </c>
      <c r="F16" s="161">
        <v>3498</v>
      </c>
      <c r="G16" s="161">
        <v>4320</v>
      </c>
      <c r="H16" s="97" t="s">
        <v>607</v>
      </c>
    </row>
    <row r="17" spans="1:8" ht="23.25" customHeight="1">
      <c r="A17" s="140" t="s">
        <v>128</v>
      </c>
      <c r="B17" s="161">
        <v>2062</v>
      </c>
      <c r="C17" s="161">
        <v>1056</v>
      </c>
      <c r="D17" s="161">
        <v>3118</v>
      </c>
      <c r="E17" s="173">
        <v>579</v>
      </c>
      <c r="F17" s="161">
        <v>2539</v>
      </c>
      <c r="G17" s="161">
        <v>3118</v>
      </c>
      <c r="H17" s="97" t="s">
        <v>51</v>
      </c>
    </row>
    <row r="18" spans="1:8" ht="23.25" customHeight="1">
      <c r="A18" s="142" t="s">
        <v>52</v>
      </c>
      <c r="B18" s="161">
        <v>4118</v>
      </c>
      <c r="C18" s="161">
        <v>2408</v>
      </c>
      <c r="D18" s="161">
        <v>6526</v>
      </c>
      <c r="E18" s="173">
        <v>1203</v>
      </c>
      <c r="F18" s="161">
        <v>5323</v>
      </c>
      <c r="G18" s="161">
        <v>6526</v>
      </c>
      <c r="H18" s="97" t="s">
        <v>638</v>
      </c>
    </row>
    <row r="19" spans="1:8" ht="23.25" customHeight="1">
      <c r="A19" s="140" t="s">
        <v>54</v>
      </c>
      <c r="B19" s="161">
        <v>3011</v>
      </c>
      <c r="C19" s="161">
        <v>1783</v>
      </c>
      <c r="D19" s="161">
        <v>4794</v>
      </c>
      <c r="E19" s="173">
        <v>840</v>
      </c>
      <c r="F19" s="161">
        <v>3954</v>
      </c>
      <c r="G19" s="161">
        <v>4794</v>
      </c>
      <c r="H19" s="97" t="s">
        <v>55</v>
      </c>
    </row>
    <row r="20" spans="1:8" ht="23.25" customHeight="1">
      <c r="A20" s="140" t="s">
        <v>56</v>
      </c>
      <c r="B20" s="161">
        <v>3458</v>
      </c>
      <c r="C20" s="161">
        <v>2127</v>
      </c>
      <c r="D20" s="161">
        <v>5585</v>
      </c>
      <c r="E20" s="173">
        <v>897</v>
      </c>
      <c r="F20" s="161">
        <v>4688</v>
      </c>
      <c r="G20" s="161">
        <v>5585</v>
      </c>
      <c r="H20" s="97" t="s">
        <v>57</v>
      </c>
    </row>
    <row r="21" spans="1:8" ht="23.25" customHeight="1">
      <c r="A21" s="140" t="s">
        <v>129</v>
      </c>
      <c r="B21" s="161">
        <v>1287</v>
      </c>
      <c r="C21" s="161">
        <v>755</v>
      </c>
      <c r="D21" s="161">
        <v>2042</v>
      </c>
      <c r="E21" s="173">
        <v>253</v>
      </c>
      <c r="F21" s="161">
        <v>1789</v>
      </c>
      <c r="G21" s="161">
        <v>2042</v>
      </c>
      <c r="H21" s="100" t="s">
        <v>637</v>
      </c>
    </row>
    <row r="22" spans="1:8" ht="23.25" customHeight="1" thickBot="1">
      <c r="A22" s="143" t="s">
        <v>69</v>
      </c>
      <c r="B22" s="164">
        <v>4131</v>
      </c>
      <c r="C22" s="164">
        <v>1419</v>
      </c>
      <c r="D22" s="164">
        <v>5550</v>
      </c>
      <c r="E22" s="174">
        <v>1029</v>
      </c>
      <c r="F22" s="164">
        <v>4521</v>
      </c>
      <c r="G22" s="164">
        <v>5550</v>
      </c>
      <c r="H22" s="146" t="s">
        <v>62</v>
      </c>
    </row>
    <row r="23" spans="1:8" ht="23.25" customHeight="1" thickTop="1" thickBot="1">
      <c r="A23" s="147" t="s">
        <v>23</v>
      </c>
      <c r="B23" s="167">
        <f t="shared" ref="B23:G23" si="0">SUM(B8:B22)</f>
        <v>61533</v>
      </c>
      <c r="C23" s="167">
        <f t="shared" si="0"/>
        <v>36362</v>
      </c>
      <c r="D23" s="167">
        <f t="shared" si="0"/>
        <v>97895</v>
      </c>
      <c r="E23" s="175">
        <f t="shared" si="0"/>
        <v>17004</v>
      </c>
      <c r="F23" s="167">
        <f t="shared" si="0"/>
        <v>80891</v>
      </c>
      <c r="G23" s="167">
        <f t="shared" si="0"/>
        <v>97895</v>
      </c>
      <c r="H23" s="152" t="s">
        <v>24</v>
      </c>
    </row>
    <row r="24" spans="1:8" ht="13.8" thickTop="1"/>
  </sheetData>
  <mergeCells count="6">
    <mergeCell ref="A1:H2"/>
    <mergeCell ref="A3:H3"/>
    <mergeCell ref="A5:A7"/>
    <mergeCell ref="B5:D5"/>
    <mergeCell ref="E5:G5"/>
    <mergeCell ref="H5:H7"/>
  </mergeCells>
  <printOptions horizontalCentered="1"/>
  <pageMargins left="1" right="1" top="1.5" bottom="1" header="1.5" footer="1"/>
  <pageSetup paperSize="9" scale="85"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view="pageBreakPreview" topLeftCell="A10" zoomScale="80" zoomScaleNormal="100" zoomScaleSheetLayoutView="80" workbookViewId="0">
      <selection activeCell="J26" sqref="J26"/>
    </sheetView>
  </sheetViews>
  <sheetFormatPr defaultColWidth="9.109375" defaultRowHeight="13.2"/>
  <cols>
    <col min="1" max="1" width="24.44140625" style="87" customWidth="1"/>
    <col min="2" max="2" width="11.109375" style="87" customWidth="1"/>
    <col min="3" max="3" width="12" style="87" customWidth="1"/>
    <col min="4" max="4" width="13.44140625" style="87" customWidth="1"/>
    <col min="5" max="5" width="28.6640625" style="87" customWidth="1"/>
    <col min="6" max="16384" width="9.109375" style="87"/>
  </cols>
  <sheetData>
    <row r="1" spans="1:5">
      <c r="A1" s="649" t="s">
        <v>664</v>
      </c>
      <c r="B1" s="649"/>
      <c r="C1" s="649"/>
      <c r="D1" s="649"/>
      <c r="E1" s="649"/>
    </row>
    <row r="2" spans="1:5" ht="15" customHeight="1">
      <c r="A2" s="649"/>
      <c r="B2" s="649"/>
      <c r="C2" s="649"/>
      <c r="D2" s="649"/>
      <c r="E2" s="649"/>
    </row>
    <row r="3" spans="1:5" ht="34.5" customHeight="1">
      <c r="A3" s="692" t="s">
        <v>665</v>
      </c>
      <c r="B3" s="692"/>
      <c r="C3" s="692"/>
      <c r="D3" s="692"/>
      <c r="E3" s="692"/>
    </row>
    <row r="4" spans="1:5" ht="18" thickBot="1">
      <c r="A4" s="168" t="s">
        <v>524</v>
      </c>
      <c r="B4" s="88"/>
      <c r="C4" s="88"/>
      <c r="D4" s="604" t="s">
        <v>525</v>
      </c>
      <c r="E4" s="604"/>
    </row>
    <row r="5" spans="1:5" ht="17.25" customHeight="1" thickTop="1">
      <c r="A5" s="924" t="s">
        <v>167</v>
      </c>
      <c r="B5" s="154" t="s">
        <v>11</v>
      </c>
      <c r="C5" s="154" t="s">
        <v>12</v>
      </c>
      <c r="D5" s="176" t="s">
        <v>13</v>
      </c>
      <c r="E5" s="910" t="s">
        <v>168</v>
      </c>
    </row>
    <row r="6" spans="1:5" ht="19.5" customHeight="1" thickBot="1">
      <c r="A6" s="925"/>
      <c r="B6" s="135" t="s">
        <v>16</v>
      </c>
      <c r="C6" s="135" t="s">
        <v>17</v>
      </c>
      <c r="D6" s="170" t="s">
        <v>147</v>
      </c>
      <c r="E6" s="912"/>
    </row>
    <row r="7" spans="1:5" ht="21" customHeight="1" thickTop="1">
      <c r="A7" s="177" t="s">
        <v>169</v>
      </c>
      <c r="B7" s="303">
        <v>15</v>
      </c>
      <c r="C7" s="303">
        <v>8</v>
      </c>
      <c r="D7" s="303">
        <v>23</v>
      </c>
      <c r="E7" s="97" t="s">
        <v>170</v>
      </c>
    </row>
    <row r="8" spans="1:5" ht="21" customHeight="1">
      <c r="A8" s="140" t="s">
        <v>171</v>
      </c>
      <c r="B8" s="138">
        <v>2</v>
      </c>
      <c r="C8" s="138">
        <v>0</v>
      </c>
      <c r="D8" s="138">
        <v>2</v>
      </c>
      <c r="E8" s="97" t="s">
        <v>172</v>
      </c>
    </row>
    <row r="9" spans="1:5" ht="21" customHeight="1">
      <c r="A9" s="140" t="s">
        <v>173</v>
      </c>
      <c r="B9" s="138">
        <v>23</v>
      </c>
      <c r="C9" s="138">
        <v>53</v>
      </c>
      <c r="D9" s="138">
        <v>76</v>
      </c>
      <c r="E9" s="97" t="s">
        <v>174</v>
      </c>
    </row>
    <row r="10" spans="1:5" ht="22.5" customHeight="1">
      <c r="A10" s="140" t="s">
        <v>175</v>
      </c>
      <c r="B10" s="138">
        <v>370</v>
      </c>
      <c r="C10" s="138">
        <v>1856</v>
      </c>
      <c r="D10" s="138">
        <v>2226</v>
      </c>
      <c r="E10" s="97" t="s">
        <v>176</v>
      </c>
    </row>
    <row r="11" spans="1:5" ht="21" customHeight="1">
      <c r="A11" s="140" t="s">
        <v>177</v>
      </c>
      <c r="B11" s="138">
        <v>48</v>
      </c>
      <c r="C11" s="138">
        <v>120</v>
      </c>
      <c r="D11" s="138">
        <v>168</v>
      </c>
      <c r="E11" s="97" t="s">
        <v>178</v>
      </c>
    </row>
    <row r="12" spans="1:5" ht="20.25" customHeight="1">
      <c r="A12" s="140" t="s">
        <v>179</v>
      </c>
      <c r="B12" s="138">
        <v>31</v>
      </c>
      <c r="C12" s="138">
        <v>51</v>
      </c>
      <c r="D12" s="138">
        <v>82</v>
      </c>
      <c r="E12" s="97" t="s">
        <v>180</v>
      </c>
    </row>
    <row r="13" spans="1:5" ht="21" customHeight="1">
      <c r="A13" s="140" t="s">
        <v>181</v>
      </c>
      <c r="B13" s="138">
        <v>200</v>
      </c>
      <c r="C13" s="138">
        <v>531</v>
      </c>
      <c r="D13" s="138">
        <v>731</v>
      </c>
      <c r="E13" s="97" t="s">
        <v>182</v>
      </c>
    </row>
    <row r="14" spans="1:5" ht="18.75" customHeight="1">
      <c r="A14" s="140" t="s">
        <v>183</v>
      </c>
      <c r="B14" s="138">
        <v>133</v>
      </c>
      <c r="C14" s="138">
        <v>182</v>
      </c>
      <c r="D14" s="138">
        <v>315</v>
      </c>
      <c r="E14" s="97" t="s">
        <v>184</v>
      </c>
    </row>
    <row r="15" spans="1:5" ht="20.25" customHeight="1">
      <c r="A15" s="140" t="s">
        <v>185</v>
      </c>
      <c r="B15" s="138">
        <v>20</v>
      </c>
      <c r="C15" s="138">
        <v>48</v>
      </c>
      <c r="D15" s="138">
        <v>68</v>
      </c>
      <c r="E15" s="97" t="s">
        <v>186</v>
      </c>
    </row>
    <row r="16" spans="1:5" ht="18" customHeight="1">
      <c r="A16" s="142" t="s">
        <v>187</v>
      </c>
      <c r="B16" s="138">
        <v>19</v>
      </c>
      <c r="C16" s="138">
        <v>19</v>
      </c>
      <c r="D16" s="138">
        <v>38</v>
      </c>
      <c r="E16" s="97" t="s">
        <v>188</v>
      </c>
    </row>
    <row r="17" spans="1:5" ht="18.75" customHeight="1">
      <c r="A17" s="140" t="s">
        <v>189</v>
      </c>
      <c r="B17" s="138">
        <v>7</v>
      </c>
      <c r="C17" s="138">
        <v>12</v>
      </c>
      <c r="D17" s="138">
        <v>19</v>
      </c>
      <c r="E17" s="97" t="s">
        <v>190</v>
      </c>
    </row>
    <row r="18" spans="1:5" ht="24" customHeight="1">
      <c r="A18" s="140" t="s">
        <v>191</v>
      </c>
      <c r="B18" s="138">
        <v>4</v>
      </c>
      <c r="C18" s="138">
        <v>2</v>
      </c>
      <c r="D18" s="138">
        <v>6</v>
      </c>
      <c r="E18" s="97" t="s">
        <v>192</v>
      </c>
    </row>
    <row r="19" spans="1:5" ht="24" customHeight="1">
      <c r="A19" s="140" t="s">
        <v>193</v>
      </c>
      <c r="B19" s="138">
        <v>12</v>
      </c>
      <c r="C19" s="138">
        <v>0</v>
      </c>
      <c r="D19" s="138">
        <v>12</v>
      </c>
      <c r="E19" s="97" t="s">
        <v>194</v>
      </c>
    </row>
    <row r="20" spans="1:5" ht="20.25" customHeight="1">
      <c r="A20" s="140" t="s">
        <v>195</v>
      </c>
      <c r="B20" s="138">
        <v>26</v>
      </c>
      <c r="C20" s="138">
        <v>61</v>
      </c>
      <c r="D20" s="138">
        <v>87</v>
      </c>
      <c r="E20" s="97" t="s">
        <v>196</v>
      </c>
    </row>
    <row r="21" spans="1:5" ht="20.25" customHeight="1">
      <c r="A21" s="140" t="s">
        <v>197</v>
      </c>
      <c r="B21" s="138">
        <v>32</v>
      </c>
      <c r="C21" s="138">
        <v>46</v>
      </c>
      <c r="D21" s="138">
        <v>78</v>
      </c>
      <c r="E21" s="97" t="s">
        <v>198</v>
      </c>
    </row>
    <row r="22" spans="1:5" ht="19.5" customHeight="1">
      <c r="A22" s="140" t="s">
        <v>199</v>
      </c>
      <c r="B22" s="138">
        <v>42</v>
      </c>
      <c r="C22" s="138">
        <v>60</v>
      </c>
      <c r="D22" s="138">
        <v>102</v>
      </c>
      <c r="E22" s="97" t="s">
        <v>200</v>
      </c>
    </row>
    <row r="23" spans="1:5" ht="21.75" hidden="1" customHeight="1">
      <c r="A23" s="140" t="s">
        <v>201</v>
      </c>
      <c r="B23" s="138"/>
      <c r="C23" s="138"/>
      <c r="D23" s="138"/>
      <c r="E23" s="97" t="s">
        <v>202</v>
      </c>
    </row>
    <row r="24" spans="1:5" ht="20.25" customHeight="1" thickBot="1">
      <c r="A24" s="347" t="s">
        <v>203</v>
      </c>
      <c r="B24" s="523">
        <v>39</v>
      </c>
      <c r="C24" s="523">
        <v>90</v>
      </c>
      <c r="D24" s="523">
        <v>129</v>
      </c>
      <c r="E24" s="507" t="s">
        <v>204</v>
      </c>
    </row>
    <row r="25" spans="1:5" ht="20.25" customHeight="1" thickTop="1" thickBot="1">
      <c r="A25" s="508" t="s">
        <v>205</v>
      </c>
      <c r="B25" s="575">
        <v>6</v>
      </c>
      <c r="C25" s="575">
        <v>17</v>
      </c>
      <c r="D25" s="575">
        <v>23</v>
      </c>
      <c r="E25" s="509" t="s">
        <v>206</v>
      </c>
    </row>
    <row r="26" spans="1:5" ht="20.25" customHeight="1" thickTop="1" thickBot="1">
      <c r="A26" s="168" t="s">
        <v>692</v>
      </c>
      <c r="B26" s="88"/>
      <c r="C26" s="88"/>
      <c r="D26" s="168"/>
      <c r="E26" s="168" t="s">
        <v>666</v>
      </c>
    </row>
    <row r="27" spans="1:5" ht="17.25" customHeight="1" thickTop="1">
      <c r="A27" s="924" t="s">
        <v>167</v>
      </c>
      <c r="B27" s="433" t="s">
        <v>11</v>
      </c>
      <c r="C27" s="433" t="s">
        <v>12</v>
      </c>
      <c r="D27" s="433" t="s">
        <v>13</v>
      </c>
      <c r="E27" s="910" t="s">
        <v>168</v>
      </c>
    </row>
    <row r="28" spans="1:5" ht="15.75" customHeight="1" thickBot="1">
      <c r="A28" s="925"/>
      <c r="B28" s="135" t="s">
        <v>16</v>
      </c>
      <c r="C28" s="135" t="s">
        <v>17</v>
      </c>
      <c r="D28" s="135" t="s">
        <v>147</v>
      </c>
      <c r="E28" s="912"/>
    </row>
    <row r="29" spans="1:5" ht="18" customHeight="1" thickTop="1">
      <c r="A29" s="140" t="s">
        <v>207</v>
      </c>
      <c r="B29" s="138">
        <v>24</v>
      </c>
      <c r="C29" s="138">
        <v>43</v>
      </c>
      <c r="D29" s="138">
        <v>67</v>
      </c>
      <c r="E29" s="97" t="s">
        <v>208</v>
      </c>
    </row>
    <row r="30" spans="1:5" ht="20.25" customHeight="1">
      <c r="A30" s="140" t="s">
        <v>209</v>
      </c>
      <c r="B30" s="138">
        <v>21</v>
      </c>
      <c r="C30" s="138">
        <v>50</v>
      </c>
      <c r="D30" s="138">
        <v>71</v>
      </c>
      <c r="E30" s="97" t="s">
        <v>210</v>
      </c>
    </row>
    <row r="31" spans="1:5" ht="20.25" customHeight="1">
      <c r="A31" s="140" t="s">
        <v>211</v>
      </c>
      <c r="B31" s="138">
        <v>42</v>
      </c>
      <c r="C31" s="138">
        <v>52</v>
      </c>
      <c r="D31" s="138">
        <v>94</v>
      </c>
      <c r="E31" s="97" t="s">
        <v>212</v>
      </c>
    </row>
    <row r="32" spans="1:5" ht="21" customHeight="1">
      <c r="A32" s="140" t="s">
        <v>213</v>
      </c>
      <c r="B32" s="138">
        <v>44</v>
      </c>
      <c r="C32" s="138">
        <v>65</v>
      </c>
      <c r="D32" s="138">
        <v>109</v>
      </c>
      <c r="E32" s="97" t="s">
        <v>214</v>
      </c>
    </row>
    <row r="33" spans="1:5" ht="18.75" customHeight="1">
      <c r="A33" s="140" t="s">
        <v>215</v>
      </c>
      <c r="B33" s="138">
        <v>37</v>
      </c>
      <c r="C33" s="138">
        <v>51</v>
      </c>
      <c r="D33" s="138">
        <v>88</v>
      </c>
      <c r="E33" s="97" t="s">
        <v>216</v>
      </c>
    </row>
    <row r="34" spans="1:5" ht="21" customHeight="1">
      <c r="A34" s="140" t="s">
        <v>217</v>
      </c>
      <c r="B34" s="138">
        <v>25</v>
      </c>
      <c r="C34" s="138">
        <v>42</v>
      </c>
      <c r="D34" s="138">
        <v>67</v>
      </c>
      <c r="E34" s="97" t="s">
        <v>218</v>
      </c>
    </row>
    <row r="35" spans="1:5" ht="18.75" customHeight="1">
      <c r="A35" s="140" t="s">
        <v>219</v>
      </c>
      <c r="B35" s="138">
        <v>16</v>
      </c>
      <c r="C35" s="138">
        <v>33</v>
      </c>
      <c r="D35" s="138">
        <v>49</v>
      </c>
      <c r="E35" s="97" t="s">
        <v>220</v>
      </c>
    </row>
    <row r="36" spans="1:5" ht="24" customHeight="1">
      <c r="A36" s="140" t="s">
        <v>221</v>
      </c>
      <c r="B36" s="138">
        <v>35</v>
      </c>
      <c r="C36" s="138">
        <v>82</v>
      </c>
      <c r="D36" s="138">
        <v>117</v>
      </c>
      <c r="E36" s="97" t="s">
        <v>222</v>
      </c>
    </row>
    <row r="37" spans="1:5" ht="24" hidden="1" customHeight="1">
      <c r="A37" s="140" t="s">
        <v>223</v>
      </c>
      <c r="B37" s="138"/>
      <c r="C37" s="138"/>
      <c r="D37" s="138"/>
      <c r="E37" s="97" t="s">
        <v>224</v>
      </c>
    </row>
    <row r="38" spans="1:5" ht="24" hidden="1" customHeight="1">
      <c r="A38" s="140" t="s">
        <v>225</v>
      </c>
      <c r="B38" s="317"/>
      <c r="C38" s="317"/>
      <c r="D38" s="138"/>
      <c r="E38" s="97" t="s">
        <v>226</v>
      </c>
    </row>
    <row r="39" spans="1:5" ht="24" hidden="1" customHeight="1">
      <c r="A39" s="140" t="s">
        <v>227</v>
      </c>
      <c r="B39" s="138"/>
      <c r="C39" s="138"/>
      <c r="D39" s="138"/>
      <c r="E39" s="97" t="s">
        <v>228</v>
      </c>
    </row>
    <row r="40" spans="1:5" ht="24" hidden="1" customHeight="1">
      <c r="A40" s="140" t="s">
        <v>229</v>
      </c>
      <c r="B40" s="138"/>
      <c r="C40" s="138"/>
      <c r="D40" s="138"/>
      <c r="E40" s="97" t="s">
        <v>230</v>
      </c>
    </row>
    <row r="41" spans="1:5" ht="24" hidden="1" customHeight="1">
      <c r="A41" s="178" t="s">
        <v>231</v>
      </c>
      <c r="B41" s="576"/>
      <c r="C41" s="576"/>
      <c r="D41" s="576"/>
      <c r="E41" s="179" t="s">
        <v>232</v>
      </c>
    </row>
    <row r="42" spans="1:5" ht="19.5" customHeight="1">
      <c r="A42" s="140" t="s">
        <v>233</v>
      </c>
      <c r="B42" s="138">
        <v>27</v>
      </c>
      <c r="C42" s="138">
        <v>49</v>
      </c>
      <c r="D42" s="138">
        <v>76</v>
      </c>
      <c r="E42" s="97" t="s">
        <v>234</v>
      </c>
    </row>
    <row r="43" spans="1:5" ht="24" customHeight="1">
      <c r="A43" s="140" t="s">
        <v>235</v>
      </c>
      <c r="B43" s="138">
        <v>25</v>
      </c>
      <c r="C43" s="138">
        <v>19</v>
      </c>
      <c r="D43" s="138">
        <v>44</v>
      </c>
      <c r="E43" s="97" t="s">
        <v>236</v>
      </c>
    </row>
    <row r="44" spans="1:5" ht="24" customHeight="1">
      <c r="A44" s="140" t="s">
        <v>227</v>
      </c>
      <c r="B44" s="138">
        <v>29</v>
      </c>
      <c r="C44" s="138">
        <v>43</v>
      </c>
      <c r="D44" s="138">
        <v>72</v>
      </c>
      <c r="E44" s="97" t="s">
        <v>237</v>
      </c>
    </row>
    <row r="45" spans="1:5" ht="22.5" customHeight="1">
      <c r="A45" s="140" t="s">
        <v>229</v>
      </c>
      <c r="B45" s="138">
        <v>7</v>
      </c>
      <c r="C45" s="138">
        <v>24</v>
      </c>
      <c r="D45" s="138">
        <v>31</v>
      </c>
      <c r="E45" s="97" t="s">
        <v>238</v>
      </c>
    </row>
    <row r="46" spans="1:5" ht="21" customHeight="1">
      <c r="A46" s="140" t="s">
        <v>239</v>
      </c>
      <c r="B46" s="138">
        <v>90</v>
      </c>
      <c r="C46" s="138">
        <v>254</v>
      </c>
      <c r="D46" s="138">
        <v>344</v>
      </c>
      <c r="E46" s="97" t="s">
        <v>240</v>
      </c>
    </row>
    <row r="47" spans="1:5" ht="35.25" customHeight="1">
      <c r="A47" s="140" t="s">
        <v>241</v>
      </c>
      <c r="B47" s="138">
        <v>0</v>
      </c>
      <c r="C47" s="138">
        <v>1</v>
      </c>
      <c r="D47" s="138">
        <v>1</v>
      </c>
      <c r="E47" s="97" t="s">
        <v>576</v>
      </c>
    </row>
    <row r="48" spans="1:5" ht="21" customHeight="1">
      <c r="A48" s="140" t="s">
        <v>225</v>
      </c>
      <c r="B48" s="138">
        <v>43</v>
      </c>
      <c r="C48" s="138">
        <v>93</v>
      </c>
      <c r="D48" s="138">
        <v>136</v>
      </c>
      <c r="E48" s="97" t="s">
        <v>577</v>
      </c>
    </row>
    <row r="49" spans="1:5" ht="29.25" customHeight="1">
      <c r="A49" s="140" t="s">
        <v>242</v>
      </c>
      <c r="B49" s="138">
        <v>2</v>
      </c>
      <c r="C49" s="138">
        <v>5</v>
      </c>
      <c r="D49" s="138">
        <v>7</v>
      </c>
      <c r="E49" s="97" t="s">
        <v>578</v>
      </c>
    </row>
    <row r="50" spans="1:5" ht="21" customHeight="1">
      <c r="A50" s="140" t="s">
        <v>243</v>
      </c>
      <c r="B50" s="138">
        <v>3</v>
      </c>
      <c r="C50" s="138">
        <v>15</v>
      </c>
      <c r="D50" s="138">
        <v>18</v>
      </c>
      <c r="E50" s="97" t="s">
        <v>579</v>
      </c>
    </row>
    <row r="51" spans="1:5" ht="21" customHeight="1">
      <c r="A51" s="140" t="s">
        <v>244</v>
      </c>
      <c r="B51" s="138">
        <v>3</v>
      </c>
      <c r="C51" s="138">
        <v>6</v>
      </c>
      <c r="D51" s="138">
        <v>9</v>
      </c>
      <c r="E51" s="97" t="s">
        <v>245</v>
      </c>
    </row>
    <row r="52" spans="1:5" ht="21" customHeight="1" thickBot="1">
      <c r="A52" s="140" t="s">
        <v>246</v>
      </c>
      <c r="B52" s="138">
        <v>4</v>
      </c>
      <c r="C52" s="138">
        <v>5</v>
      </c>
      <c r="D52" s="138">
        <v>9</v>
      </c>
      <c r="E52" s="97" t="s">
        <v>580</v>
      </c>
    </row>
    <row r="53" spans="1:5" ht="21" hidden="1" customHeight="1">
      <c r="A53" s="140" t="s">
        <v>247</v>
      </c>
      <c r="B53" s="138"/>
      <c r="C53" s="138"/>
      <c r="D53" s="138"/>
      <c r="E53" s="97" t="s">
        <v>248</v>
      </c>
    </row>
    <row r="54" spans="1:5" ht="21" hidden="1" customHeight="1">
      <c r="A54" s="347" t="s">
        <v>249</v>
      </c>
      <c r="B54" s="523"/>
      <c r="C54" s="523"/>
      <c r="D54" s="523"/>
      <c r="E54" s="507" t="s">
        <v>250</v>
      </c>
    </row>
    <row r="55" spans="1:5" ht="21" customHeight="1" thickTop="1" thickBot="1">
      <c r="A55" s="350" t="s">
        <v>23</v>
      </c>
      <c r="B55" s="148">
        <f>SUM(B7:B52)</f>
        <v>1506</v>
      </c>
      <c r="C55" s="148">
        <f>SUM(C7:C52)</f>
        <v>4088</v>
      </c>
      <c r="D55" s="148">
        <f>SUM(D7:D52)</f>
        <v>5594</v>
      </c>
      <c r="E55" s="106" t="s">
        <v>24</v>
      </c>
    </row>
    <row r="56" spans="1:5" ht="13.8" thickTop="1"/>
  </sheetData>
  <mergeCells count="7">
    <mergeCell ref="A27:A28"/>
    <mergeCell ref="E27:E28"/>
    <mergeCell ref="A1:E2"/>
    <mergeCell ref="A3:E3"/>
    <mergeCell ref="D4:E4"/>
    <mergeCell ref="A5:A6"/>
    <mergeCell ref="E5:E6"/>
  </mergeCells>
  <printOptions horizontalCentered="1"/>
  <pageMargins left="1" right="1" top="1.5" bottom="1" header="1.5" footer="1"/>
  <pageSetup paperSize="9" scale="85"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H26"/>
  <sheetViews>
    <sheetView rightToLeft="1" view="pageBreakPreview" zoomScale="80" zoomScaleNormal="100" zoomScaleSheetLayoutView="80" workbookViewId="0">
      <selection activeCell="N7" sqref="N7"/>
    </sheetView>
  </sheetViews>
  <sheetFormatPr defaultColWidth="9.109375" defaultRowHeight="13.2"/>
  <cols>
    <col min="1" max="1" width="13.5546875" style="87" customWidth="1"/>
    <col min="2" max="5" width="9.109375" style="87"/>
    <col min="6" max="6" width="9.88671875" style="87" customWidth="1"/>
    <col min="7" max="7" width="10.88671875" style="87" customWidth="1"/>
    <col min="8" max="8" width="18.5546875" style="87" customWidth="1"/>
    <col min="9" max="16384" width="9.109375" style="87"/>
  </cols>
  <sheetData>
    <row r="2" spans="1:8">
      <c r="A2" s="649" t="s">
        <v>679</v>
      </c>
      <c r="B2" s="649"/>
      <c r="C2" s="649"/>
      <c r="D2" s="649"/>
      <c r="E2" s="649"/>
      <c r="F2" s="649"/>
      <c r="G2" s="649"/>
      <c r="H2" s="649"/>
    </row>
    <row r="3" spans="1:8" ht="24" customHeight="1">
      <c r="A3" s="649"/>
      <c r="B3" s="649"/>
      <c r="C3" s="649"/>
      <c r="D3" s="649"/>
      <c r="E3" s="649"/>
      <c r="F3" s="649"/>
      <c r="G3" s="649"/>
      <c r="H3" s="649"/>
    </row>
    <row r="4" spans="1:8" ht="33" customHeight="1">
      <c r="A4" s="692" t="s">
        <v>689</v>
      </c>
      <c r="B4" s="692"/>
      <c r="C4" s="692"/>
      <c r="D4" s="692"/>
      <c r="E4" s="692"/>
      <c r="F4" s="692"/>
      <c r="G4" s="692"/>
      <c r="H4" s="692"/>
    </row>
    <row r="5" spans="1:8" ht="16.2" thickBot="1">
      <c r="A5" s="168" t="s">
        <v>526</v>
      </c>
      <c r="B5" s="168"/>
      <c r="C5" s="168"/>
      <c r="D5" s="306"/>
      <c r="E5" s="168"/>
      <c r="F5" s="306"/>
      <c r="G5" s="306"/>
      <c r="H5" s="168" t="s">
        <v>501</v>
      </c>
    </row>
    <row r="6" spans="1:8" ht="18.75" customHeight="1" thickTop="1">
      <c r="A6" s="924" t="s">
        <v>28</v>
      </c>
      <c r="B6" s="922" t="s">
        <v>145</v>
      </c>
      <c r="C6" s="922"/>
      <c r="D6" s="922"/>
      <c r="E6" s="922" t="s">
        <v>146</v>
      </c>
      <c r="F6" s="922"/>
      <c r="G6" s="922"/>
      <c r="H6" s="910" t="s">
        <v>7</v>
      </c>
    </row>
    <row r="7" spans="1:8" ht="25.5" customHeight="1">
      <c r="A7" s="647"/>
      <c r="B7" s="132" t="s">
        <v>11</v>
      </c>
      <c r="C7" s="132" t="s">
        <v>12</v>
      </c>
      <c r="D7" s="133" t="s">
        <v>13</v>
      </c>
      <c r="E7" s="132" t="s">
        <v>11</v>
      </c>
      <c r="F7" s="132" t="s">
        <v>12</v>
      </c>
      <c r="G7" s="132" t="s">
        <v>13</v>
      </c>
      <c r="H7" s="911"/>
    </row>
    <row r="8" spans="1:8" ht="23.25" customHeight="1" thickBot="1">
      <c r="A8" s="925"/>
      <c r="B8" s="135" t="s">
        <v>16</v>
      </c>
      <c r="C8" s="135" t="s">
        <v>17</v>
      </c>
      <c r="D8" s="135" t="s">
        <v>147</v>
      </c>
      <c r="E8" s="135" t="s">
        <v>16</v>
      </c>
      <c r="F8" s="135" t="s">
        <v>17</v>
      </c>
      <c r="G8" s="135" t="s">
        <v>147</v>
      </c>
      <c r="H8" s="912"/>
    </row>
    <row r="9" spans="1:8" ht="18" customHeight="1" thickTop="1">
      <c r="A9" s="137" t="s">
        <v>125</v>
      </c>
      <c r="B9" s="161">
        <v>125</v>
      </c>
      <c r="C9" s="161">
        <v>119</v>
      </c>
      <c r="D9" s="171">
        <v>244</v>
      </c>
      <c r="E9" s="173">
        <v>69</v>
      </c>
      <c r="F9" s="161">
        <v>175</v>
      </c>
      <c r="G9" s="161">
        <v>244</v>
      </c>
      <c r="H9" s="94" t="s">
        <v>36</v>
      </c>
    </row>
    <row r="10" spans="1:8" ht="18" customHeight="1">
      <c r="A10" s="140" t="s">
        <v>39</v>
      </c>
      <c r="B10" s="161">
        <v>97</v>
      </c>
      <c r="C10" s="161">
        <v>80</v>
      </c>
      <c r="D10" s="161">
        <v>177</v>
      </c>
      <c r="E10" s="173">
        <v>36</v>
      </c>
      <c r="F10" s="161">
        <v>141</v>
      </c>
      <c r="G10" s="161">
        <v>177</v>
      </c>
      <c r="H10" s="97" t="s">
        <v>40</v>
      </c>
    </row>
    <row r="11" spans="1:8" ht="18" customHeight="1">
      <c r="A11" s="140" t="s">
        <v>126</v>
      </c>
      <c r="B11" s="161">
        <v>55</v>
      </c>
      <c r="C11" s="161">
        <v>32</v>
      </c>
      <c r="D11" s="161">
        <v>87</v>
      </c>
      <c r="E11" s="173">
        <v>18</v>
      </c>
      <c r="F11" s="161">
        <v>69</v>
      </c>
      <c r="G11" s="161">
        <v>87</v>
      </c>
      <c r="H11" s="97" t="s">
        <v>669</v>
      </c>
    </row>
    <row r="12" spans="1:8" ht="18" customHeight="1">
      <c r="A12" s="140" t="s">
        <v>127</v>
      </c>
      <c r="B12" s="161">
        <v>167</v>
      </c>
      <c r="C12" s="161">
        <v>143</v>
      </c>
      <c r="D12" s="161">
        <v>310</v>
      </c>
      <c r="E12" s="173">
        <v>72</v>
      </c>
      <c r="F12" s="161">
        <v>238</v>
      </c>
      <c r="G12" s="161">
        <v>310</v>
      </c>
      <c r="H12" s="97" t="s">
        <v>45</v>
      </c>
    </row>
    <row r="13" spans="1:8" ht="18" customHeight="1">
      <c r="A13" s="140" t="s">
        <v>19</v>
      </c>
      <c r="B13" s="161">
        <v>1060</v>
      </c>
      <c r="C13" s="161">
        <v>774</v>
      </c>
      <c r="D13" s="161">
        <v>1834</v>
      </c>
      <c r="E13" s="173">
        <v>501</v>
      </c>
      <c r="F13" s="161">
        <v>1333</v>
      </c>
      <c r="G13" s="161">
        <v>1834</v>
      </c>
      <c r="H13" s="97" t="s">
        <v>20</v>
      </c>
    </row>
    <row r="14" spans="1:8" ht="18" customHeight="1">
      <c r="A14" s="140" t="s">
        <v>46</v>
      </c>
      <c r="B14" s="161">
        <v>166</v>
      </c>
      <c r="C14" s="161">
        <v>164</v>
      </c>
      <c r="D14" s="161">
        <v>330</v>
      </c>
      <c r="E14" s="173">
        <v>101</v>
      </c>
      <c r="F14" s="161">
        <v>229</v>
      </c>
      <c r="G14" s="161">
        <v>330</v>
      </c>
      <c r="H14" s="97" t="s">
        <v>47</v>
      </c>
    </row>
    <row r="15" spans="1:8" ht="18" customHeight="1">
      <c r="A15" s="140" t="s">
        <v>21</v>
      </c>
      <c r="B15" s="161">
        <v>170</v>
      </c>
      <c r="C15" s="161">
        <v>184</v>
      </c>
      <c r="D15" s="161">
        <v>354</v>
      </c>
      <c r="E15" s="173">
        <v>81</v>
      </c>
      <c r="F15" s="161">
        <v>273</v>
      </c>
      <c r="G15" s="161">
        <v>354</v>
      </c>
      <c r="H15" s="97" t="s">
        <v>49</v>
      </c>
    </row>
    <row r="16" spans="1:8" ht="18" customHeight="1">
      <c r="A16" s="140" t="s">
        <v>58</v>
      </c>
      <c r="B16" s="161">
        <v>72</v>
      </c>
      <c r="C16" s="161">
        <v>107</v>
      </c>
      <c r="D16" s="161">
        <v>179</v>
      </c>
      <c r="E16" s="173">
        <v>39</v>
      </c>
      <c r="F16" s="161">
        <v>140</v>
      </c>
      <c r="G16" s="161">
        <v>179</v>
      </c>
      <c r="H16" s="97" t="s">
        <v>59</v>
      </c>
    </row>
    <row r="17" spans="1:8" ht="18" customHeight="1">
      <c r="A17" s="140" t="s">
        <v>37</v>
      </c>
      <c r="B17" s="161">
        <v>57</v>
      </c>
      <c r="C17" s="161">
        <v>54</v>
      </c>
      <c r="D17" s="171">
        <v>111</v>
      </c>
      <c r="E17" s="173">
        <v>20</v>
      </c>
      <c r="F17" s="161">
        <v>91</v>
      </c>
      <c r="G17" s="161">
        <v>111</v>
      </c>
      <c r="H17" s="97" t="s">
        <v>607</v>
      </c>
    </row>
    <row r="18" spans="1:8" ht="18" customHeight="1">
      <c r="A18" s="140" t="s">
        <v>128</v>
      </c>
      <c r="B18" s="161">
        <v>165</v>
      </c>
      <c r="C18" s="161">
        <v>211</v>
      </c>
      <c r="D18" s="161">
        <v>376</v>
      </c>
      <c r="E18" s="173">
        <v>137</v>
      </c>
      <c r="F18" s="161">
        <v>239</v>
      </c>
      <c r="G18" s="161">
        <v>376</v>
      </c>
      <c r="H18" s="97" t="s">
        <v>51</v>
      </c>
    </row>
    <row r="19" spans="1:8" ht="18" customHeight="1">
      <c r="A19" s="142" t="s">
        <v>52</v>
      </c>
      <c r="B19" s="161">
        <v>111</v>
      </c>
      <c r="C19" s="161">
        <v>124</v>
      </c>
      <c r="D19" s="161">
        <v>235</v>
      </c>
      <c r="E19" s="173">
        <v>65</v>
      </c>
      <c r="F19" s="161">
        <v>170</v>
      </c>
      <c r="G19" s="161">
        <v>235</v>
      </c>
      <c r="H19" s="97" t="s">
        <v>638</v>
      </c>
    </row>
    <row r="20" spans="1:8" ht="18" customHeight="1">
      <c r="A20" s="140" t="s">
        <v>54</v>
      </c>
      <c r="B20" s="161">
        <v>156</v>
      </c>
      <c r="C20" s="161">
        <v>131</v>
      </c>
      <c r="D20" s="161">
        <v>287</v>
      </c>
      <c r="E20" s="173">
        <v>70</v>
      </c>
      <c r="F20" s="161">
        <v>217</v>
      </c>
      <c r="G20" s="161">
        <v>287</v>
      </c>
      <c r="H20" s="97" t="s">
        <v>55</v>
      </c>
    </row>
    <row r="21" spans="1:8" ht="18" customHeight="1">
      <c r="A21" s="140" t="s">
        <v>56</v>
      </c>
      <c r="B21" s="161">
        <v>147</v>
      </c>
      <c r="C21" s="161">
        <v>133</v>
      </c>
      <c r="D21" s="161">
        <v>280</v>
      </c>
      <c r="E21" s="173">
        <v>123</v>
      </c>
      <c r="F21" s="161">
        <v>157</v>
      </c>
      <c r="G21" s="161">
        <v>280</v>
      </c>
      <c r="H21" s="97" t="s">
        <v>57</v>
      </c>
    </row>
    <row r="22" spans="1:8" ht="18" customHeight="1">
      <c r="A22" s="140" t="s">
        <v>129</v>
      </c>
      <c r="B22" s="161">
        <v>161</v>
      </c>
      <c r="C22" s="161">
        <v>176</v>
      </c>
      <c r="D22" s="161">
        <v>337</v>
      </c>
      <c r="E22" s="173">
        <v>76</v>
      </c>
      <c r="F22" s="161">
        <v>261</v>
      </c>
      <c r="G22" s="161">
        <v>337</v>
      </c>
      <c r="H22" s="100" t="s">
        <v>637</v>
      </c>
    </row>
    <row r="23" spans="1:8" ht="18" customHeight="1" thickBot="1">
      <c r="A23" s="143" t="s">
        <v>69</v>
      </c>
      <c r="B23" s="164">
        <v>258</v>
      </c>
      <c r="C23" s="164">
        <v>195</v>
      </c>
      <c r="D23" s="164">
        <v>453</v>
      </c>
      <c r="E23" s="174">
        <v>98</v>
      </c>
      <c r="F23" s="164">
        <v>355</v>
      </c>
      <c r="G23" s="164">
        <v>453</v>
      </c>
      <c r="H23" s="146" t="s">
        <v>62</v>
      </c>
    </row>
    <row r="24" spans="1:8" ht="18" customHeight="1" thickTop="1" thickBot="1">
      <c r="A24" s="147" t="s">
        <v>23</v>
      </c>
      <c r="B24" s="167">
        <f>SUM(B9:B23)</f>
        <v>2967</v>
      </c>
      <c r="C24" s="167">
        <v>2627</v>
      </c>
      <c r="D24" s="167">
        <v>5594</v>
      </c>
      <c r="E24" s="175">
        <v>1506</v>
      </c>
      <c r="F24" s="167">
        <v>4088</v>
      </c>
      <c r="G24" s="167">
        <v>5594</v>
      </c>
      <c r="H24" s="152" t="s">
        <v>24</v>
      </c>
    </row>
    <row r="25" spans="1:8" ht="13.8" thickTop="1"/>
    <row r="26" spans="1:8" ht="15.6">
      <c r="B26" s="153"/>
      <c r="C26" s="153"/>
      <c r="E26" s="153"/>
      <c r="F26" s="153"/>
    </row>
  </sheetData>
  <mergeCells count="6">
    <mergeCell ref="A2:H3"/>
    <mergeCell ref="A4:H4"/>
    <mergeCell ref="A6:A8"/>
    <mergeCell ref="B6:D6"/>
    <mergeCell ref="E6:G6"/>
    <mergeCell ref="H6:H8"/>
  </mergeCells>
  <printOptions horizontalCentered="1"/>
  <pageMargins left="1" right="1" top="1.5" bottom="1" header="1.5" footer="1"/>
  <pageSetup paperSize="9" scale="85"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H24"/>
  <sheetViews>
    <sheetView rightToLeft="1" view="pageBreakPreview" zoomScale="80" zoomScaleNormal="100" zoomScaleSheetLayoutView="80" workbookViewId="0">
      <selection activeCell="T8" sqref="T8"/>
    </sheetView>
  </sheetViews>
  <sheetFormatPr defaultColWidth="9.109375" defaultRowHeight="13.2"/>
  <cols>
    <col min="1" max="1" width="13.6640625" style="87" customWidth="1"/>
    <col min="2" max="2" width="13.109375" style="87" customWidth="1"/>
    <col min="3" max="3" width="14.88671875" style="87" customWidth="1"/>
    <col min="4" max="4" width="15.109375" style="87" customWidth="1"/>
    <col min="5" max="5" width="15.88671875" style="87" customWidth="1"/>
    <col min="6" max="16384" width="9.109375" style="87"/>
  </cols>
  <sheetData>
    <row r="2" spans="1:8">
      <c r="A2" s="649" t="s">
        <v>667</v>
      </c>
      <c r="B2" s="649"/>
      <c r="C2" s="649"/>
      <c r="D2" s="649"/>
      <c r="E2" s="649"/>
    </row>
    <row r="3" spans="1:8" ht="41.25" customHeight="1">
      <c r="A3" s="649"/>
      <c r="B3" s="649"/>
      <c r="C3" s="649"/>
      <c r="D3" s="649"/>
      <c r="E3" s="649"/>
    </row>
    <row r="4" spans="1:8" ht="48" customHeight="1">
      <c r="A4" s="692" t="s">
        <v>668</v>
      </c>
      <c r="B4" s="692"/>
      <c r="C4" s="692"/>
      <c r="D4" s="692"/>
      <c r="E4" s="692"/>
      <c r="F4" s="180"/>
      <c r="G4" s="180"/>
      <c r="H4" s="180"/>
    </row>
    <row r="5" spans="1:8" ht="16.2" thickBot="1">
      <c r="A5" s="168" t="s">
        <v>116</v>
      </c>
      <c r="B5" s="168"/>
      <c r="C5" s="168"/>
      <c r="D5" s="604" t="s">
        <v>117</v>
      </c>
      <c r="E5" s="604"/>
    </row>
    <row r="6" spans="1:8" ht="24" customHeight="1" thickTop="1">
      <c r="A6" s="598" t="s">
        <v>148</v>
      </c>
      <c r="B6" s="154" t="s">
        <v>11</v>
      </c>
      <c r="C6" s="154" t="s">
        <v>12</v>
      </c>
      <c r="D6" s="155" t="s">
        <v>13</v>
      </c>
      <c r="E6" s="632" t="s">
        <v>149</v>
      </c>
    </row>
    <row r="7" spans="1:8" ht="24" customHeight="1" thickBot="1">
      <c r="A7" s="600"/>
      <c r="B7" s="135" t="s">
        <v>16</v>
      </c>
      <c r="C7" s="135" t="s">
        <v>17</v>
      </c>
      <c r="D7" s="156" t="s">
        <v>147</v>
      </c>
      <c r="E7" s="887"/>
    </row>
    <row r="8" spans="1:8" ht="19.5" customHeight="1" thickTop="1">
      <c r="A8" s="157" t="s">
        <v>150</v>
      </c>
      <c r="B8" s="158">
        <v>457</v>
      </c>
      <c r="C8" s="158">
        <v>446</v>
      </c>
      <c r="D8" s="158">
        <v>903</v>
      </c>
      <c r="E8" s="159" t="s">
        <v>150</v>
      </c>
    </row>
    <row r="9" spans="1:8" ht="19.5" customHeight="1">
      <c r="A9" s="160" t="s">
        <v>151</v>
      </c>
      <c r="B9" s="161">
        <v>382</v>
      </c>
      <c r="C9" s="161">
        <v>267</v>
      </c>
      <c r="D9" s="161">
        <v>649</v>
      </c>
      <c r="E9" s="162" t="s">
        <v>151</v>
      </c>
    </row>
    <row r="10" spans="1:8" ht="19.5" customHeight="1">
      <c r="A10" s="160" t="s">
        <v>152</v>
      </c>
      <c r="B10" s="161">
        <v>336</v>
      </c>
      <c r="C10" s="161">
        <v>216</v>
      </c>
      <c r="D10" s="161">
        <v>552</v>
      </c>
      <c r="E10" s="162" t="s">
        <v>152</v>
      </c>
    </row>
    <row r="11" spans="1:8" ht="19.5" customHeight="1">
      <c r="A11" s="160" t="s">
        <v>153</v>
      </c>
      <c r="B11" s="161">
        <v>239</v>
      </c>
      <c r="C11" s="161">
        <v>174</v>
      </c>
      <c r="D11" s="161">
        <v>413</v>
      </c>
      <c r="E11" s="162" t="s">
        <v>153</v>
      </c>
    </row>
    <row r="12" spans="1:8" ht="19.5" customHeight="1">
      <c r="A12" s="160" t="s">
        <v>154</v>
      </c>
      <c r="B12" s="161">
        <v>214</v>
      </c>
      <c r="C12" s="161">
        <v>164</v>
      </c>
      <c r="D12" s="161">
        <v>378</v>
      </c>
      <c r="E12" s="162" t="s">
        <v>154</v>
      </c>
    </row>
    <row r="13" spans="1:8" ht="19.5" customHeight="1">
      <c r="A13" s="160" t="s">
        <v>155</v>
      </c>
      <c r="B13" s="161">
        <v>173</v>
      </c>
      <c r="C13" s="161">
        <v>184</v>
      </c>
      <c r="D13" s="161">
        <v>357</v>
      </c>
      <c r="E13" s="162" t="s">
        <v>155</v>
      </c>
    </row>
    <row r="14" spans="1:8" ht="19.5" customHeight="1">
      <c r="A14" s="160" t="s">
        <v>156</v>
      </c>
      <c r="B14" s="161">
        <v>176</v>
      </c>
      <c r="C14" s="161">
        <v>217</v>
      </c>
      <c r="D14" s="161">
        <v>393</v>
      </c>
      <c r="E14" s="162" t="s">
        <v>156</v>
      </c>
    </row>
    <row r="15" spans="1:8" ht="19.5" customHeight="1">
      <c r="A15" s="160" t="s">
        <v>157</v>
      </c>
      <c r="B15" s="161">
        <v>138</v>
      </c>
      <c r="C15" s="161">
        <v>189</v>
      </c>
      <c r="D15" s="161">
        <v>327</v>
      </c>
      <c r="E15" s="162" t="s">
        <v>157</v>
      </c>
    </row>
    <row r="16" spans="1:8" ht="19.5" customHeight="1">
      <c r="A16" s="160" t="s">
        <v>158</v>
      </c>
      <c r="B16" s="161">
        <v>171</v>
      </c>
      <c r="C16" s="161">
        <v>129</v>
      </c>
      <c r="D16" s="161">
        <v>300</v>
      </c>
      <c r="E16" s="162" t="s">
        <v>158</v>
      </c>
    </row>
    <row r="17" spans="1:5" ht="19.5" customHeight="1">
      <c r="A17" s="160" t="s">
        <v>159</v>
      </c>
      <c r="B17" s="161">
        <v>143</v>
      </c>
      <c r="C17" s="161">
        <v>138</v>
      </c>
      <c r="D17" s="161">
        <v>281</v>
      </c>
      <c r="E17" s="162" t="s">
        <v>159</v>
      </c>
    </row>
    <row r="18" spans="1:5" ht="19.5" customHeight="1">
      <c r="A18" s="160" t="s">
        <v>160</v>
      </c>
      <c r="B18" s="161">
        <v>157</v>
      </c>
      <c r="C18" s="161">
        <v>132</v>
      </c>
      <c r="D18" s="161">
        <v>289</v>
      </c>
      <c r="E18" s="162" t="s">
        <v>160</v>
      </c>
    </row>
    <row r="19" spans="1:5" ht="19.5" customHeight="1">
      <c r="A19" s="160" t="s">
        <v>161</v>
      </c>
      <c r="B19" s="161">
        <v>114</v>
      </c>
      <c r="C19" s="161">
        <v>75</v>
      </c>
      <c r="D19" s="161">
        <v>189</v>
      </c>
      <c r="E19" s="162" t="s">
        <v>161</v>
      </c>
    </row>
    <row r="20" spans="1:5" ht="19.5" customHeight="1">
      <c r="A20" s="160" t="s">
        <v>162</v>
      </c>
      <c r="B20" s="161">
        <v>96</v>
      </c>
      <c r="C20" s="161">
        <v>74</v>
      </c>
      <c r="D20" s="161">
        <v>170</v>
      </c>
      <c r="E20" s="162" t="s">
        <v>162</v>
      </c>
    </row>
    <row r="21" spans="1:5" ht="19.5" customHeight="1">
      <c r="A21" s="160" t="s">
        <v>163</v>
      </c>
      <c r="B21" s="161">
        <v>53</v>
      </c>
      <c r="C21" s="161">
        <v>75</v>
      </c>
      <c r="D21" s="161">
        <v>128</v>
      </c>
      <c r="E21" s="162" t="s">
        <v>163</v>
      </c>
    </row>
    <row r="22" spans="1:5" ht="19.5" customHeight="1" thickBot="1">
      <c r="A22" s="163" t="s">
        <v>30</v>
      </c>
      <c r="B22" s="164">
        <v>118</v>
      </c>
      <c r="C22" s="164">
        <v>147</v>
      </c>
      <c r="D22" s="164">
        <v>265</v>
      </c>
      <c r="E22" s="165" t="s">
        <v>164</v>
      </c>
    </row>
    <row r="23" spans="1:5" ht="19.5" customHeight="1" thickTop="1" thickBot="1">
      <c r="A23" s="166" t="s">
        <v>23</v>
      </c>
      <c r="B23" s="167">
        <v>2967</v>
      </c>
      <c r="C23" s="167">
        <v>2627</v>
      </c>
      <c r="D23" s="167">
        <v>5594</v>
      </c>
      <c r="E23" s="152" t="s">
        <v>24</v>
      </c>
    </row>
    <row r="24" spans="1:5" ht="13.8" thickTop="1"/>
  </sheetData>
  <mergeCells count="5">
    <mergeCell ref="A2:E3"/>
    <mergeCell ref="A4:E4"/>
    <mergeCell ref="D5:E5"/>
    <mergeCell ref="A6:A7"/>
    <mergeCell ref="E6:E7"/>
  </mergeCells>
  <printOptions horizontalCentered="1"/>
  <pageMargins left="1" right="1" top="1.5" bottom="1" header="1.5" footer="1"/>
  <pageSetup paperSize="9" scale="8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I18" sqref="I18"/>
    </sheetView>
  </sheetViews>
  <sheetFormatPr defaultRowHeight="13.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22"/>
  <sheetViews>
    <sheetView rightToLeft="1" view="pageBreakPreview" zoomScale="80" zoomScaleNormal="100" zoomScaleSheetLayoutView="80" workbookViewId="0">
      <selection activeCell="W5" sqref="W5"/>
    </sheetView>
  </sheetViews>
  <sheetFormatPr defaultColWidth="9.109375" defaultRowHeight="13.2"/>
  <cols>
    <col min="1" max="1" width="10.5546875" style="87" customWidth="1"/>
    <col min="2" max="2" width="9.109375" style="87" customWidth="1"/>
    <col min="3" max="3" width="9" style="87" customWidth="1"/>
    <col min="4" max="4" width="10.33203125" style="87" customWidth="1"/>
    <col min="5" max="5" width="7.6640625" style="87" customWidth="1"/>
    <col min="6" max="6" width="8.33203125" style="87" customWidth="1"/>
    <col min="7" max="7" width="6.6640625" style="87" customWidth="1"/>
    <col min="8" max="8" width="8.88671875" style="87" customWidth="1"/>
    <col min="9" max="9" width="8.5546875" style="87" customWidth="1"/>
    <col min="10" max="10" width="9" style="87" customWidth="1"/>
    <col min="11" max="11" width="9.109375" style="87" customWidth="1"/>
    <col min="12" max="12" width="8.88671875" style="87" customWidth="1"/>
    <col min="13" max="13" width="9.33203125" style="87" customWidth="1"/>
    <col min="14" max="14" width="9.44140625" style="87" customWidth="1"/>
    <col min="15" max="16" width="9.5546875" style="87" customWidth="1"/>
    <col min="17" max="17" width="12.88671875" style="87" bestFit="1" customWidth="1"/>
    <col min="18" max="16384" width="9.109375" style="87"/>
  </cols>
  <sheetData>
    <row r="1" spans="1:17" s="298" customFormat="1" ht="24.75" customHeight="1">
      <c r="A1" s="591" t="s">
        <v>609</v>
      </c>
      <c r="B1" s="591"/>
      <c r="C1" s="591"/>
      <c r="D1" s="591"/>
      <c r="E1" s="591"/>
      <c r="F1" s="591"/>
      <c r="G1" s="591"/>
      <c r="H1" s="591"/>
      <c r="I1" s="591"/>
      <c r="J1" s="591"/>
      <c r="K1" s="591"/>
      <c r="L1" s="591"/>
      <c r="M1" s="591"/>
      <c r="N1" s="591"/>
      <c r="O1" s="591"/>
      <c r="P1" s="591"/>
      <c r="Q1" s="591"/>
    </row>
    <row r="2" spans="1:17" s="298" customFormat="1" ht="24.75" customHeight="1">
      <c r="A2" s="602" t="s">
        <v>700</v>
      </c>
      <c r="B2" s="602"/>
      <c r="C2" s="602"/>
      <c r="D2" s="602"/>
      <c r="E2" s="602"/>
      <c r="F2" s="602"/>
      <c r="G2" s="602"/>
      <c r="H2" s="602"/>
      <c r="I2" s="602"/>
      <c r="J2" s="602"/>
      <c r="K2" s="602"/>
      <c r="L2" s="602"/>
      <c r="M2" s="602"/>
      <c r="N2" s="602"/>
      <c r="O2" s="602"/>
      <c r="P2" s="602"/>
      <c r="Q2" s="436"/>
    </row>
    <row r="3" spans="1:17" s="298" customFormat="1" ht="24.75" customHeight="1" thickBot="1">
      <c r="A3" s="168" t="s">
        <v>601</v>
      </c>
      <c r="B3" s="168"/>
      <c r="C3" s="168"/>
      <c r="D3" s="168"/>
      <c r="E3" s="168"/>
      <c r="F3" s="168"/>
      <c r="G3" s="168"/>
      <c r="H3" s="168"/>
      <c r="I3" s="168"/>
      <c r="J3" s="168"/>
      <c r="K3" s="168"/>
      <c r="L3" s="168"/>
      <c r="M3" s="168"/>
      <c r="N3" s="168"/>
      <c r="O3" s="168"/>
      <c r="P3" s="604" t="s">
        <v>564</v>
      </c>
      <c r="Q3" s="604"/>
    </row>
    <row r="4" spans="1:17" s="317" customFormat="1" ht="24.75" customHeight="1" thickTop="1">
      <c r="A4" s="596" t="s">
        <v>565</v>
      </c>
      <c r="B4" s="633" t="s">
        <v>563</v>
      </c>
      <c r="C4" s="634"/>
      <c r="D4" s="635"/>
      <c r="E4" s="636" t="s">
        <v>531</v>
      </c>
      <c r="F4" s="637"/>
      <c r="G4" s="638"/>
      <c r="H4" s="636" t="s">
        <v>532</v>
      </c>
      <c r="I4" s="637"/>
      <c r="J4" s="638"/>
      <c r="K4" s="633" t="s">
        <v>553</v>
      </c>
      <c r="L4" s="634"/>
      <c r="M4" s="635"/>
      <c r="N4" s="636" t="s">
        <v>422</v>
      </c>
      <c r="O4" s="637"/>
      <c r="P4" s="638"/>
      <c r="Q4" s="596" t="s">
        <v>149</v>
      </c>
    </row>
    <row r="5" spans="1:17" s="317" customFormat="1" ht="50.25" customHeight="1">
      <c r="A5" s="597"/>
      <c r="B5" s="628" t="s">
        <v>559</v>
      </c>
      <c r="C5" s="628"/>
      <c r="D5" s="628"/>
      <c r="E5" s="628" t="s">
        <v>302</v>
      </c>
      <c r="F5" s="628"/>
      <c r="G5" s="628"/>
      <c r="H5" s="628" t="s">
        <v>718</v>
      </c>
      <c r="I5" s="628"/>
      <c r="J5" s="628"/>
      <c r="K5" s="628" t="s">
        <v>560</v>
      </c>
      <c r="L5" s="628"/>
      <c r="M5" s="628"/>
      <c r="N5" s="628" t="s">
        <v>488</v>
      </c>
      <c r="O5" s="628"/>
      <c r="P5" s="628"/>
      <c r="Q5" s="597"/>
    </row>
    <row r="6" spans="1:17" s="317" customFormat="1" ht="24.75" customHeight="1">
      <c r="A6" s="597"/>
      <c r="B6" s="434" t="s">
        <v>11</v>
      </c>
      <c r="C6" s="467" t="s">
        <v>12</v>
      </c>
      <c r="D6" s="467" t="s">
        <v>13</v>
      </c>
      <c r="E6" s="467" t="s">
        <v>11</v>
      </c>
      <c r="F6" s="467" t="s">
        <v>12</v>
      </c>
      <c r="G6" s="467" t="s">
        <v>13</v>
      </c>
      <c r="H6" s="467" t="s">
        <v>11</v>
      </c>
      <c r="I6" s="467" t="s">
        <v>12</v>
      </c>
      <c r="J6" s="467" t="s">
        <v>13</v>
      </c>
      <c r="K6" s="467" t="s">
        <v>11</v>
      </c>
      <c r="L6" s="467" t="s">
        <v>12</v>
      </c>
      <c r="M6" s="467" t="s">
        <v>13</v>
      </c>
      <c r="N6" s="584" t="s">
        <v>11</v>
      </c>
      <c r="O6" s="584" t="s">
        <v>12</v>
      </c>
      <c r="P6" s="583" t="s">
        <v>13</v>
      </c>
      <c r="Q6" s="597"/>
    </row>
    <row r="7" spans="1:17" s="317" customFormat="1" ht="24.75" customHeight="1" thickBot="1">
      <c r="A7" s="622"/>
      <c r="B7" s="456" t="s">
        <v>16</v>
      </c>
      <c r="C7" s="456" t="s">
        <v>17</v>
      </c>
      <c r="D7" s="456" t="s">
        <v>18</v>
      </c>
      <c r="E7" s="456" t="s">
        <v>16</v>
      </c>
      <c r="F7" s="456" t="s">
        <v>17</v>
      </c>
      <c r="G7" s="456" t="s">
        <v>18</v>
      </c>
      <c r="H7" s="456" t="s">
        <v>16</v>
      </c>
      <c r="I7" s="456" t="s">
        <v>17</v>
      </c>
      <c r="J7" s="456" t="s">
        <v>18</v>
      </c>
      <c r="K7" s="456" t="s">
        <v>16</v>
      </c>
      <c r="L7" s="456" t="s">
        <v>17</v>
      </c>
      <c r="M7" s="456" t="s">
        <v>18</v>
      </c>
      <c r="N7" s="456" t="s">
        <v>16</v>
      </c>
      <c r="O7" s="456" t="s">
        <v>17</v>
      </c>
      <c r="P7" s="456" t="s">
        <v>18</v>
      </c>
      <c r="Q7" s="622"/>
    </row>
    <row r="8" spans="1:17" s="306" customFormat="1" ht="20.100000000000001" customHeight="1" thickTop="1">
      <c r="A8" s="514" t="s">
        <v>349</v>
      </c>
      <c r="B8" s="387">
        <v>25</v>
      </c>
      <c r="C8" s="387">
        <v>27</v>
      </c>
      <c r="D8" s="387">
        <f>SUM(B8:C8)</f>
        <v>52</v>
      </c>
      <c r="E8" s="387">
        <v>0</v>
      </c>
      <c r="F8" s="387">
        <v>0</v>
      </c>
      <c r="G8" s="387">
        <f>SUM(E8:F8)</f>
        <v>0</v>
      </c>
      <c r="H8" s="387">
        <v>0</v>
      </c>
      <c r="I8" s="387">
        <v>0</v>
      </c>
      <c r="J8" s="387">
        <f>SUM(H8:I8)</f>
        <v>0</v>
      </c>
      <c r="K8" s="387">
        <v>341</v>
      </c>
      <c r="L8" s="387">
        <v>88</v>
      </c>
      <c r="M8" s="387">
        <f>SUM(K8:L8)</f>
        <v>429</v>
      </c>
      <c r="N8" s="396">
        <f>K8+H8+E8+B8</f>
        <v>366</v>
      </c>
      <c r="O8" s="396">
        <f t="shared" ref="O8:P20" si="0">L8+I8+F8+C8</f>
        <v>115</v>
      </c>
      <c r="P8" s="396">
        <f t="shared" si="0"/>
        <v>481</v>
      </c>
      <c r="Q8" s="518" t="s">
        <v>709</v>
      </c>
    </row>
    <row r="9" spans="1:17" s="306" customFormat="1" ht="20.100000000000001" customHeight="1">
      <c r="A9" s="515" t="s">
        <v>581</v>
      </c>
      <c r="B9" s="389">
        <v>9</v>
      </c>
      <c r="C9" s="389">
        <v>10</v>
      </c>
      <c r="D9" s="389">
        <f t="shared" ref="D9:D20" si="1">SUM(B9:C9)</f>
        <v>19</v>
      </c>
      <c r="E9" s="389">
        <v>0</v>
      </c>
      <c r="F9" s="389">
        <v>0</v>
      </c>
      <c r="G9" s="389">
        <f t="shared" ref="G9:G21" si="2">SUM(E9:F9)</f>
        <v>0</v>
      </c>
      <c r="H9" s="389">
        <v>3</v>
      </c>
      <c r="I9" s="389">
        <v>3</v>
      </c>
      <c r="J9" s="389">
        <f t="shared" ref="J9:J14" si="3">SUM(H9:I9)</f>
        <v>6</v>
      </c>
      <c r="K9" s="389">
        <v>187</v>
      </c>
      <c r="L9" s="389">
        <v>71</v>
      </c>
      <c r="M9" s="389">
        <f t="shared" ref="M9:M21" si="4">SUM(K9:L9)</f>
        <v>258</v>
      </c>
      <c r="N9" s="545">
        <f t="shared" ref="N9:P21" si="5">K9+H9+E9+B9</f>
        <v>199</v>
      </c>
      <c r="O9" s="545">
        <f t="shared" si="0"/>
        <v>84</v>
      </c>
      <c r="P9" s="545">
        <f t="shared" si="0"/>
        <v>283</v>
      </c>
      <c r="Q9" s="516" t="s">
        <v>581</v>
      </c>
    </row>
    <row r="10" spans="1:17" s="306" customFormat="1" ht="20.100000000000001" customHeight="1">
      <c r="A10" s="515" t="s">
        <v>487</v>
      </c>
      <c r="B10" s="389">
        <v>29</v>
      </c>
      <c r="C10" s="389">
        <v>24</v>
      </c>
      <c r="D10" s="389">
        <f t="shared" si="1"/>
        <v>53</v>
      </c>
      <c r="E10" s="389">
        <v>0</v>
      </c>
      <c r="F10" s="389">
        <v>0</v>
      </c>
      <c r="G10" s="389">
        <f t="shared" si="2"/>
        <v>0</v>
      </c>
      <c r="H10" s="389">
        <v>2</v>
      </c>
      <c r="I10" s="389">
        <v>1</v>
      </c>
      <c r="J10" s="389">
        <f t="shared" si="3"/>
        <v>3</v>
      </c>
      <c r="K10" s="389">
        <v>178</v>
      </c>
      <c r="L10" s="389">
        <v>75</v>
      </c>
      <c r="M10" s="389">
        <f t="shared" si="4"/>
        <v>253</v>
      </c>
      <c r="N10" s="545">
        <f t="shared" si="5"/>
        <v>209</v>
      </c>
      <c r="O10" s="545">
        <f t="shared" si="0"/>
        <v>100</v>
      </c>
      <c r="P10" s="545">
        <f t="shared" si="0"/>
        <v>309</v>
      </c>
      <c r="Q10" s="516" t="s">
        <v>487</v>
      </c>
    </row>
    <row r="11" spans="1:17" s="306" customFormat="1" ht="20.100000000000001" customHeight="1">
      <c r="A11" s="515" t="s">
        <v>582</v>
      </c>
      <c r="B11" s="389">
        <v>41</v>
      </c>
      <c r="C11" s="389">
        <v>26</v>
      </c>
      <c r="D11" s="389">
        <f t="shared" si="1"/>
        <v>67</v>
      </c>
      <c r="E11" s="389">
        <v>0</v>
      </c>
      <c r="F11" s="389">
        <v>0</v>
      </c>
      <c r="G11" s="389">
        <f t="shared" si="2"/>
        <v>0</v>
      </c>
      <c r="H11" s="389">
        <v>4</v>
      </c>
      <c r="I11" s="389">
        <v>3</v>
      </c>
      <c r="J11" s="389">
        <f t="shared" si="3"/>
        <v>7</v>
      </c>
      <c r="K11" s="389">
        <v>33</v>
      </c>
      <c r="L11" s="389">
        <v>20</v>
      </c>
      <c r="M11" s="389">
        <f t="shared" si="4"/>
        <v>53</v>
      </c>
      <c r="N11" s="545">
        <f t="shared" si="5"/>
        <v>78</v>
      </c>
      <c r="O11" s="545">
        <f t="shared" si="0"/>
        <v>49</v>
      </c>
      <c r="P11" s="545">
        <f t="shared" si="0"/>
        <v>127</v>
      </c>
      <c r="Q11" s="516" t="s">
        <v>582</v>
      </c>
    </row>
    <row r="12" spans="1:17" s="306" customFormat="1" ht="20.100000000000001" customHeight="1">
      <c r="A12" s="460" t="s">
        <v>583</v>
      </c>
      <c r="B12" s="389">
        <v>13</v>
      </c>
      <c r="C12" s="389">
        <v>10</v>
      </c>
      <c r="D12" s="389">
        <f t="shared" si="1"/>
        <v>23</v>
      </c>
      <c r="E12" s="389">
        <v>0</v>
      </c>
      <c r="F12" s="389">
        <v>0</v>
      </c>
      <c r="G12" s="389">
        <f t="shared" si="2"/>
        <v>0</v>
      </c>
      <c r="H12" s="389">
        <v>3</v>
      </c>
      <c r="I12" s="389">
        <v>2</v>
      </c>
      <c r="J12" s="389">
        <f t="shared" si="3"/>
        <v>5</v>
      </c>
      <c r="K12" s="389">
        <v>61</v>
      </c>
      <c r="L12" s="389">
        <v>18</v>
      </c>
      <c r="M12" s="389">
        <f t="shared" si="4"/>
        <v>79</v>
      </c>
      <c r="N12" s="545">
        <f t="shared" si="5"/>
        <v>77</v>
      </c>
      <c r="O12" s="545">
        <f t="shared" si="0"/>
        <v>30</v>
      </c>
      <c r="P12" s="545">
        <f t="shared" si="0"/>
        <v>107</v>
      </c>
      <c r="Q12" s="517" t="s">
        <v>583</v>
      </c>
    </row>
    <row r="13" spans="1:17" s="306" customFormat="1" ht="20.100000000000001" customHeight="1">
      <c r="A13" s="460" t="s">
        <v>584</v>
      </c>
      <c r="B13" s="389">
        <v>12</v>
      </c>
      <c r="C13" s="389">
        <v>1</v>
      </c>
      <c r="D13" s="389">
        <f t="shared" si="1"/>
        <v>13</v>
      </c>
      <c r="E13" s="389">
        <v>0</v>
      </c>
      <c r="F13" s="389">
        <v>0</v>
      </c>
      <c r="G13" s="389">
        <f t="shared" si="2"/>
        <v>0</v>
      </c>
      <c r="H13" s="389">
        <v>2</v>
      </c>
      <c r="I13" s="389">
        <v>2</v>
      </c>
      <c r="J13" s="389">
        <f t="shared" si="3"/>
        <v>4</v>
      </c>
      <c r="K13" s="389">
        <v>28</v>
      </c>
      <c r="L13" s="389">
        <v>30</v>
      </c>
      <c r="M13" s="389">
        <f t="shared" si="4"/>
        <v>58</v>
      </c>
      <c r="N13" s="545">
        <f t="shared" si="5"/>
        <v>42</v>
      </c>
      <c r="O13" s="545">
        <f t="shared" si="0"/>
        <v>33</v>
      </c>
      <c r="P13" s="545">
        <f t="shared" si="0"/>
        <v>75</v>
      </c>
      <c r="Q13" s="517" t="s">
        <v>584</v>
      </c>
    </row>
    <row r="14" spans="1:17" s="306" customFormat="1" ht="20.100000000000001" customHeight="1">
      <c r="A14" s="460" t="s">
        <v>585</v>
      </c>
      <c r="B14" s="389">
        <v>0</v>
      </c>
      <c r="C14" s="389">
        <v>0</v>
      </c>
      <c r="D14" s="389">
        <f t="shared" si="1"/>
        <v>0</v>
      </c>
      <c r="E14" s="389">
        <v>0</v>
      </c>
      <c r="F14" s="389">
        <v>0</v>
      </c>
      <c r="G14" s="389">
        <f t="shared" si="2"/>
        <v>0</v>
      </c>
      <c r="H14" s="389">
        <v>1</v>
      </c>
      <c r="I14" s="389">
        <v>0</v>
      </c>
      <c r="J14" s="389">
        <f t="shared" si="3"/>
        <v>1</v>
      </c>
      <c r="K14" s="389">
        <v>55</v>
      </c>
      <c r="L14" s="389">
        <v>6</v>
      </c>
      <c r="M14" s="389">
        <f t="shared" si="4"/>
        <v>61</v>
      </c>
      <c r="N14" s="545">
        <f t="shared" si="5"/>
        <v>56</v>
      </c>
      <c r="O14" s="545">
        <f t="shared" si="0"/>
        <v>6</v>
      </c>
      <c r="P14" s="545">
        <f t="shared" si="0"/>
        <v>62</v>
      </c>
      <c r="Q14" s="517" t="s">
        <v>585</v>
      </c>
    </row>
    <row r="15" spans="1:17" s="306" customFormat="1" ht="20.100000000000001" customHeight="1">
      <c r="A15" s="469" t="s">
        <v>566</v>
      </c>
      <c r="B15" s="389">
        <v>0</v>
      </c>
      <c r="C15" s="389">
        <v>0</v>
      </c>
      <c r="D15" s="389">
        <f t="shared" si="1"/>
        <v>0</v>
      </c>
      <c r="E15" s="389">
        <v>0</v>
      </c>
      <c r="F15" s="389">
        <v>0</v>
      </c>
      <c r="G15" s="389">
        <f t="shared" si="2"/>
        <v>0</v>
      </c>
      <c r="H15" s="389">
        <v>10</v>
      </c>
      <c r="I15" s="389">
        <v>8</v>
      </c>
      <c r="J15" s="389">
        <f>SUM(H15:I15)</f>
        <v>18</v>
      </c>
      <c r="K15" s="389">
        <v>0</v>
      </c>
      <c r="L15" s="389">
        <v>0</v>
      </c>
      <c r="M15" s="389">
        <f t="shared" si="4"/>
        <v>0</v>
      </c>
      <c r="N15" s="545">
        <f t="shared" si="5"/>
        <v>10</v>
      </c>
      <c r="O15" s="545">
        <f t="shared" si="0"/>
        <v>8</v>
      </c>
      <c r="P15" s="545">
        <f t="shared" si="0"/>
        <v>18</v>
      </c>
      <c r="Q15" s="470" t="s">
        <v>566</v>
      </c>
    </row>
    <row r="16" spans="1:17" s="306" customFormat="1" ht="20.100000000000001" customHeight="1">
      <c r="A16" s="469" t="s">
        <v>567</v>
      </c>
      <c r="B16" s="389">
        <v>0</v>
      </c>
      <c r="C16" s="389">
        <v>0</v>
      </c>
      <c r="D16" s="389">
        <f t="shared" si="1"/>
        <v>0</v>
      </c>
      <c r="E16" s="389">
        <v>0</v>
      </c>
      <c r="F16" s="389">
        <v>2</v>
      </c>
      <c r="G16" s="389">
        <f t="shared" si="2"/>
        <v>2</v>
      </c>
      <c r="H16" s="389">
        <v>1</v>
      </c>
      <c r="I16" s="389">
        <v>0</v>
      </c>
      <c r="J16" s="389">
        <f t="shared" ref="J16:J21" si="6">SUM(H16:I16)</f>
        <v>1</v>
      </c>
      <c r="K16" s="545">
        <v>0</v>
      </c>
      <c r="L16" s="545">
        <v>0</v>
      </c>
      <c r="M16" s="545">
        <f t="shared" si="4"/>
        <v>0</v>
      </c>
      <c r="N16" s="545">
        <f t="shared" si="5"/>
        <v>1</v>
      </c>
      <c r="O16" s="545">
        <f t="shared" si="0"/>
        <v>2</v>
      </c>
      <c r="P16" s="545">
        <f t="shared" si="0"/>
        <v>3</v>
      </c>
      <c r="Q16" s="470" t="s">
        <v>567</v>
      </c>
    </row>
    <row r="17" spans="1:17" s="306" customFormat="1" ht="20.100000000000001" customHeight="1">
      <c r="A17" s="469" t="s">
        <v>257</v>
      </c>
      <c r="B17" s="389">
        <v>0</v>
      </c>
      <c r="C17" s="389">
        <v>0</v>
      </c>
      <c r="D17" s="389">
        <f t="shared" si="1"/>
        <v>0</v>
      </c>
      <c r="E17" s="389">
        <v>0</v>
      </c>
      <c r="F17" s="389">
        <v>4</v>
      </c>
      <c r="G17" s="389">
        <f t="shared" si="2"/>
        <v>4</v>
      </c>
      <c r="H17" s="389">
        <v>1</v>
      </c>
      <c r="I17" s="389">
        <v>1</v>
      </c>
      <c r="J17" s="389">
        <f t="shared" si="6"/>
        <v>2</v>
      </c>
      <c r="K17" s="545">
        <v>0</v>
      </c>
      <c r="L17" s="545">
        <v>0</v>
      </c>
      <c r="M17" s="545">
        <f t="shared" si="4"/>
        <v>0</v>
      </c>
      <c r="N17" s="545">
        <f t="shared" si="5"/>
        <v>1</v>
      </c>
      <c r="O17" s="545">
        <f t="shared" si="0"/>
        <v>5</v>
      </c>
      <c r="P17" s="545">
        <f t="shared" si="0"/>
        <v>6</v>
      </c>
      <c r="Q17" s="470" t="s">
        <v>257</v>
      </c>
    </row>
    <row r="18" spans="1:17" s="306" customFormat="1" ht="20.100000000000001" customHeight="1">
      <c r="A18" s="469" t="s">
        <v>258</v>
      </c>
      <c r="B18" s="389">
        <v>0</v>
      </c>
      <c r="C18" s="389">
        <v>0</v>
      </c>
      <c r="D18" s="389">
        <f t="shared" si="1"/>
        <v>0</v>
      </c>
      <c r="E18" s="389">
        <v>14</v>
      </c>
      <c r="F18" s="389">
        <v>17</v>
      </c>
      <c r="G18" s="389">
        <f t="shared" si="2"/>
        <v>31</v>
      </c>
      <c r="H18" s="389">
        <v>0</v>
      </c>
      <c r="I18" s="389">
        <v>0</v>
      </c>
      <c r="J18" s="389">
        <f t="shared" si="6"/>
        <v>0</v>
      </c>
      <c r="K18" s="545">
        <v>0</v>
      </c>
      <c r="L18" s="545">
        <v>0</v>
      </c>
      <c r="M18" s="545">
        <f t="shared" si="4"/>
        <v>0</v>
      </c>
      <c r="N18" s="545">
        <f t="shared" si="5"/>
        <v>14</v>
      </c>
      <c r="O18" s="545">
        <f t="shared" si="0"/>
        <v>17</v>
      </c>
      <c r="P18" s="545">
        <f t="shared" si="0"/>
        <v>31</v>
      </c>
      <c r="Q18" s="470" t="s">
        <v>258</v>
      </c>
    </row>
    <row r="19" spans="1:17" s="306" customFormat="1" ht="20.100000000000001" customHeight="1">
      <c r="A19" s="469" t="s">
        <v>259</v>
      </c>
      <c r="B19" s="389">
        <v>0</v>
      </c>
      <c r="C19" s="389">
        <v>0</v>
      </c>
      <c r="D19" s="389">
        <f t="shared" si="1"/>
        <v>0</v>
      </c>
      <c r="E19" s="389">
        <v>55</v>
      </c>
      <c r="F19" s="389">
        <v>23</v>
      </c>
      <c r="G19" s="389">
        <f t="shared" si="2"/>
        <v>78</v>
      </c>
      <c r="H19" s="389">
        <v>1</v>
      </c>
      <c r="I19" s="389">
        <v>0</v>
      </c>
      <c r="J19" s="389">
        <f t="shared" si="6"/>
        <v>1</v>
      </c>
      <c r="K19" s="545">
        <v>0</v>
      </c>
      <c r="L19" s="545">
        <v>0</v>
      </c>
      <c r="M19" s="545">
        <f t="shared" si="4"/>
        <v>0</v>
      </c>
      <c r="N19" s="545">
        <f t="shared" si="5"/>
        <v>56</v>
      </c>
      <c r="O19" s="545">
        <f t="shared" si="0"/>
        <v>23</v>
      </c>
      <c r="P19" s="545">
        <f t="shared" si="0"/>
        <v>79</v>
      </c>
      <c r="Q19" s="470" t="s">
        <v>259</v>
      </c>
    </row>
    <row r="20" spans="1:17" s="306" customFormat="1" ht="27.75" customHeight="1" thickBot="1">
      <c r="A20" s="471" t="s">
        <v>561</v>
      </c>
      <c r="B20" s="389">
        <v>0</v>
      </c>
      <c r="C20" s="389">
        <v>0</v>
      </c>
      <c r="D20" s="391">
        <f t="shared" si="1"/>
        <v>0</v>
      </c>
      <c r="E20" s="389">
        <v>36</v>
      </c>
      <c r="F20" s="389">
        <v>28</v>
      </c>
      <c r="G20" s="391">
        <f t="shared" si="2"/>
        <v>64</v>
      </c>
      <c r="H20" s="389">
        <v>0</v>
      </c>
      <c r="I20" s="389">
        <v>0</v>
      </c>
      <c r="J20" s="391">
        <f t="shared" si="6"/>
        <v>0</v>
      </c>
      <c r="K20" s="545">
        <v>0</v>
      </c>
      <c r="L20" s="545">
        <v>0</v>
      </c>
      <c r="M20" s="545">
        <f t="shared" si="4"/>
        <v>0</v>
      </c>
      <c r="N20" s="545">
        <f t="shared" si="5"/>
        <v>36</v>
      </c>
      <c r="O20" s="545">
        <f t="shared" si="0"/>
        <v>28</v>
      </c>
      <c r="P20" s="545">
        <f t="shared" si="5"/>
        <v>64</v>
      </c>
      <c r="Q20" s="472" t="s">
        <v>708</v>
      </c>
    </row>
    <row r="21" spans="1:17" s="306" customFormat="1" ht="20.100000000000001" customHeight="1" thickTop="1" thickBot="1">
      <c r="A21" s="473" t="s">
        <v>23</v>
      </c>
      <c r="B21" s="393">
        <f>SUM(B8:B20)</f>
        <v>129</v>
      </c>
      <c r="C21" s="393">
        <f>SUM(C8:C20)</f>
        <v>98</v>
      </c>
      <c r="D21" s="393">
        <f t="shared" ref="D21" si="7">SUM(D8:D20)</f>
        <v>227</v>
      </c>
      <c r="E21" s="393">
        <f>SUM(E8:E20)</f>
        <v>105</v>
      </c>
      <c r="F21" s="393">
        <f>SUM(F8:F20)</f>
        <v>74</v>
      </c>
      <c r="G21" s="393">
        <f t="shared" si="2"/>
        <v>179</v>
      </c>
      <c r="H21" s="393">
        <f>SUM(H8:H20)</f>
        <v>28</v>
      </c>
      <c r="I21" s="393">
        <f>SUM(I8:I20)</f>
        <v>20</v>
      </c>
      <c r="J21" s="393">
        <f t="shared" si="6"/>
        <v>48</v>
      </c>
      <c r="K21" s="148">
        <f>SUM(K8:K20)</f>
        <v>883</v>
      </c>
      <c r="L21" s="148">
        <f>SUM(L8:L20)</f>
        <v>308</v>
      </c>
      <c r="M21" s="148">
        <f t="shared" si="4"/>
        <v>1191</v>
      </c>
      <c r="N21" s="148">
        <f t="shared" ref="N21:O21" si="8">SUM(K21,H21,E21,B21)</f>
        <v>1145</v>
      </c>
      <c r="O21" s="148">
        <f t="shared" si="8"/>
        <v>500</v>
      </c>
      <c r="P21" s="148">
        <f t="shared" si="5"/>
        <v>1645</v>
      </c>
      <c r="Q21" s="474" t="s">
        <v>24</v>
      </c>
    </row>
    <row r="22" spans="1:17" ht="13.8" thickTop="1"/>
  </sheetData>
  <mergeCells count="15">
    <mergeCell ref="N5:P5"/>
    <mergeCell ref="A1:Q1"/>
    <mergeCell ref="A2:P2"/>
    <mergeCell ref="P3:Q3"/>
    <mergeCell ref="A4:A7"/>
    <mergeCell ref="B4:D4"/>
    <mergeCell ref="E4:G4"/>
    <mergeCell ref="H4:J4"/>
    <mergeCell ref="K4:M4"/>
    <mergeCell ref="N4:P4"/>
    <mergeCell ref="Q4:Q7"/>
    <mergeCell ref="B5:D5"/>
    <mergeCell ref="E5:G5"/>
    <mergeCell ref="H5:J5"/>
    <mergeCell ref="K5:M5"/>
  </mergeCells>
  <printOptions horizontalCentered="1"/>
  <pageMargins left="1" right="1" top="1.5" bottom="1" header="1.5" footer="1"/>
  <pageSetup paperSize="9" scale="8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111"/>
  <sheetViews>
    <sheetView rightToLeft="1" view="pageBreakPreview" zoomScale="80" zoomScaleNormal="100" zoomScaleSheetLayoutView="80" workbookViewId="0">
      <selection activeCell="Q21" sqref="Q21"/>
    </sheetView>
  </sheetViews>
  <sheetFormatPr defaultColWidth="9.109375" defaultRowHeight="13.2"/>
  <cols>
    <col min="1" max="1" width="12.44140625" style="87" bestFit="1" customWidth="1"/>
    <col min="2" max="2" width="8.6640625" style="87" customWidth="1"/>
    <col min="3" max="3" width="9.44140625" style="87" customWidth="1"/>
    <col min="4" max="4" width="9.6640625" style="87" customWidth="1"/>
    <col min="5" max="5" width="8.109375" style="87" customWidth="1"/>
    <col min="6" max="6" width="7" style="87" bestFit="1" customWidth="1"/>
    <col min="7" max="7" width="8.109375" style="87" customWidth="1"/>
    <col min="8" max="8" width="7" style="87" bestFit="1" customWidth="1"/>
    <col min="9" max="10" width="8" style="87" customWidth="1"/>
    <col min="11" max="12" width="7.88671875" style="87" customWidth="1"/>
    <col min="13" max="13" width="8.109375" style="87" customWidth="1"/>
    <col min="14" max="14" width="8" style="87" customWidth="1"/>
    <col min="15" max="15" width="8.109375" style="87" customWidth="1"/>
    <col min="16" max="16" width="8.6640625" style="87" customWidth="1"/>
    <col min="17" max="17" width="20.44140625" style="87" customWidth="1"/>
    <col min="18" max="16384" width="9.109375" style="87"/>
  </cols>
  <sheetData>
    <row r="1" spans="1:17" ht="24" customHeight="1">
      <c r="A1" s="639" t="s">
        <v>610</v>
      </c>
      <c r="B1" s="639"/>
      <c r="C1" s="639"/>
      <c r="D1" s="639"/>
      <c r="E1" s="639"/>
      <c r="F1" s="639"/>
      <c r="G1" s="639"/>
      <c r="H1" s="639"/>
      <c r="I1" s="639"/>
      <c r="J1" s="639"/>
      <c r="K1" s="639"/>
      <c r="L1" s="639"/>
      <c r="M1" s="639"/>
      <c r="N1" s="639"/>
      <c r="O1" s="639"/>
      <c r="P1" s="639"/>
      <c r="Q1" s="639"/>
    </row>
    <row r="2" spans="1:17" ht="27.75" customHeight="1">
      <c r="A2" s="640" t="s">
        <v>611</v>
      </c>
      <c r="B2" s="640"/>
      <c r="C2" s="640"/>
      <c r="D2" s="640"/>
      <c r="E2" s="640"/>
      <c r="F2" s="640"/>
      <c r="G2" s="640"/>
      <c r="H2" s="640"/>
      <c r="I2" s="640"/>
      <c r="J2" s="640"/>
      <c r="K2" s="640"/>
      <c r="L2" s="640"/>
      <c r="M2" s="640"/>
      <c r="N2" s="640"/>
      <c r="O2" s="640"/>
      <c r="P2" s="640"/>
      <c r="Q2" s="640"/>
    </row>
    <row r="3" spans="1:17" ht="27.75" customHeight="1" thickBot="1">
      <c r="A3" s="168" t="s">
        <v>568</v>
      </c>
      <c r="B3" s="168"/>
      <c r="C3" s="168"/>
      <c r="D3" s="168"/>
      <c r="E3" s="168"/>
      <c r="F3" s="168"/>
      <c r="G3" s="168"/>
      <c r="H3" s="168"/>
      <c r="I3" s="168"/>
      <c r="J3" s="168"/>
      <c r="K3" s="168"/>
      <c r="L3" s="168"/>
      <c r="M3" s="168"/>
      <c r="N3" s="168"/>
      <c r="O3" s="168"/>
      <c r="P3" s="168"/>
      <c r="Q3" s="475" t="s">
        <v>569</v>
      </c>
    </row>
    <row r="4" spans="1:17" s="317" customFormat="1" ht="20.100000000000001" customHeight="1" thickTop="1">
      <c r="A4" s="593" t="s">
        <v>28</v>
      </c>
      <c r="B4" s="433" t="s">
        <v>570</v>
      </c>
      <c r="C4" s="433"/>
      <c r="D4" s="433" t="s">
        <v>87</v>
      </c>
      <c r="E4" s="433"/>
      <c r="F4" s="593" t="s">
        <v>88</v>
      </c>
      <c r="G4" s="593"/>
      <c r="H4" s="433" t="s">
        <v>89</v>
      </c>
      <c r="I4" s="433"/>
      <c r="J4" s="433" t="s">
        <v>90</v>
      </c>
      <c r="K4" s="433"/>
      <c r="L4" s="608" t="s">
        <v>114</v>
      </c>
      <c r="M4" s="608"/>
      <c r="N4" s="593" t="s">
        <v>31</v>
      </c>
      <c r="O4" s="593"/>
      <c r="P4" s="593"/>
      <c r="Q4" s="593" t="s">
        <v>7</v>
      </c>
    </row>
    <row r="5" spans="1:17" s="317" customFormat="1" ht="45" customHeight="1">
      <c r="A5" s="594"/>
      <c r="B5" s="476" t="s">
        <v>91</v>
      </c>
      <c r="C5" s="476"/>
      <c r="D5" s="476" t="s">
        <v>92</v>
      </c>
      <c r="E5" s="476"/>
      <c r="F5" s="641" t="s">
        <v>93</v>
      </c>
      <c r="G5" s="641"/>
      <c r="H5" s="476" t="s">
        <v>94</v>
      </c>
      <c r="I5" s="476"/>
      <c r="J5" s="476" t="s">
        <v>95</v>
      </c>
      <c r="K5" s="476"/>
      <c r="L5" s="642" t="s">
        <v>332</v>
      </c>
      <c r="M5" s="642"/>
      <c r="N5" s="641" t="s">
        <v>24</v>
      </c>
      <c r="O5" s="641"/>
      <c r="P5" s="641"/>
      <c r="Q5" s="594"/>
    </row>
    <row r="6" spans="1:17" s="317" customFormat="1" ht="20.100000000000001" customHeight="1">
      <c r="A6" s="594"/>
      <c r="B6" s="270" t="s">
        <v>11</v>
      </c>
      <c r="C6" s="270" t="s">
        <v>12</v>
      </c>
      <c r="D6" s="270" t="s">
        <v>11</v>
      </c>
      <c r="E6" s="270" t="s">
        <v>12</v>
      </c>
      <c r="F6" s="270" t="s">
        <v>11</v>
      </c>
      <c r="G6" s="270" t="s">
        <v>12</v>
      </c>
      <c r="H6" s="270" t="s">
        <v>11</v>
      </c>
      <c r="I6" s="270" t="s">
        <v>12</v>
      </c>
      <c r="J6" s="270" t="s">
        <v>11</v>
      </c>
      <c r="K6" s="270" t="s">
        <v>12</v>
      </c>
      <c r="L6" s="270" t="s">
        <v>11</v>
      </c>
      <c r="M6" s="270" t="s">
        <v>12</v>
      </c>
      <c r="N6" s="270" t="s">
        <v>11</v>
      </c>
      <c r="O6" s="270" t="s">
        <v>12</v>
      </c>
      <c r="P6" s="270" t="s">
        <v>314</v>
      </c>
      <c r="Q6" s="594"/>
    </row>
    <row r="7" spans="1:17" s="317" customFormat="1" ht="20.100000000000001" customHeight="1" thickBot="1">
      <c r="A7" s="595"/>
      <c r="B7" s="456" t="s">
        <v>16</v>
      </c>
      <c r="C7" s="456" t="s">
        <v>17</v>
      </c>
      <c r="D7" s="456" t="s">
        <v>16</v>
      </c>
      <c r="E7" s="456" t="s">
        <v>17</v>
      </c>
      <c r="F7" s="456" t="s">
        <v>16</v>
      </c>
      <c r="G7" s="456" t="s">
        <v>17</v>
      </c>
      <c r="H7" s="456" t="s">
        <v>16</v>
      </c>
      <c r="I7" s="456" t="s">
        <v>17</v>
      </c>
      <c r="J7" s="456" t="s">
        <v>16</v>
      </c>
      <c r="K7" s="456" t="s">
        <v>17</v>
      </c>
      <c r="L7" s="456" t="s">
        <v>16</v>
      </c>
      <c r="M7" s="456" t="s">
        <v>17</v>
      </c>
      <c r="N7" s="456" t="s">
        <v>16</v>
      </c>
      <c r="O7" s="456" t="s">
        <v>17</v>
      </c>
      <c r="P7" s="456" t="s">
        <v>18</v>
      </c>
      <c r="Q7" s="595"/>
    </row>
    <row r="8" spans="1:17" ht="20.100000000000001" customHeight="1" thickTop="1">
      <c r="A8" s="477" t="s">
        <v>125</v>
      </c>
      <c r="B8" s="396">
        <f>B34+B91</f>
        <v>14</v>
      </c>
      <c r="C8" s="396">
        <f t="shared" ref="C8:M8" si="0">C34+C91</f>
        <v>28</v>
      </c>
      <c r="D8" s="396">
        <f t="shared" si="0"/>
        <v>0</v>
      </c>
      <c r="E8" s="396">
        <f t="shared" si="0"/>
        <v>1</v>
      </c>
      <c r="F8" s="396">
        <f t="shared" si="0"/>
        <v>1</v>
      </c>
      <c r="G8" s="396">
        <f t="shared" si="0"/>
        <v>1</v>
      </c>
      <c r="H8" s="396">
        <f t="shared" si="0"/>
        <v>1</v>
      </c>
      <c r="I8" s="396">
        <f t="shared" si="0"/>
        <v>3</v>
      </c>
      <c r="J8" s="396">
        <f t="shared" si="0"/>
        <v>3</v>
      </c>
      <c r="K8" s="396">
        <f t="shared" si="0"/>
        <v>4</v>
      </c>
      <c r="L8" s="396">
        <f t="shared" si="0"/>
        <v>1</v>
      </c>
      <c r="M8" s="396">
        <f t="shared" si="0"/>
        <v>0</v>
      </c>
      <c r="N8" s="545">
        <f>L8+J8+H8+F8+D8+B8</f>
        <v>20</v>
      </c>
      <c r="O8" s="545">
        <f>M8+K8+I8+G8+E8+C8</f>
        <v>37</v>
      </c>
      <c r="P8" s="545">
        <f>SUM(N8:O8)</f>
        <v>57</v>
      </c>
      <c r="Q8" s="94" t="s">
        <v>36</v>
      </c>
    </row>
    <row r="9" spans="1:17" ht="20.100000000000001" customHeight="1">
      <c r="A9" s="458" t="s">
        <v>39</v>
      </c>
      <c r="B9" s="545">
        <f>B35+B55+B92</f>
        <v>11</v>
      </c>
      <c r="C9" s="545">
        <f t="shared" ref="C9:M9" si="1">C35+C55+C92</f>
        <v>11</v>
      </c>
      <c r="D9" s="545">
        <f t="shared" si="1"/>
        <v>2</v>
      </c>
      <c r="E9" s="545">
        <f t="shared" si="1"/>
        <v>7</v>
      </c>
      <c r="F9" s="545">
        <f t="shared" si="1"/>
        <v>1</v>
      </c>
      <c r="G9" s="545">
        <f t="shared" si="1"/>
        <v>4</v>
      </c>
      <c r="H9" s="545">
        <f t="shared" si="1"/>
        <v>6</v>
      </c>
      <c r="I9" s="545">
        <f t="shared" si="1"/>
        <v>3</v>
      </c>
      <c r="J9" s="545">
        <f t="shared" si="1"/>
        <v>14</v>
      </c>
      <c r="K9" s="545">
        <f t="shared" si="1"/>
        <v>31</v>
      </c>
      <c r="L9" s="545">
        <f t="shared" si="1"/>
        <v>1</v>
      </c>
      <c r="M9" s="545">
        <f t="shared" si="1"/>
        <v>4</v>
      </c>
      <c r="N9" s="545">
        <f t="shared" ref="N9:O22" si="2">L9+J9+H9+F9+D9+B9</f>
        <v>35</v>
      </c>
      <c r="O9" s="545">
        <f t="shared" si="2"/>
        <v>60</v>
      </c>
      <c r="P9" s="545">
        <f t="shared" ref="P9:P14" si="3">SUM(N9:O9)</f>
        <v>95</v>
      </c>
      <c r="Q9" s="97" t="s">
        <v>40</v>
      </c>
    </row>
    <row r="10" spans="1:17" ht="20.100000000000001" customHeight="1">
      <c r="A10" s="458" t="s">
        <v>126</v>
      </c>
      <c r="B10" s="545">
        <f>B93</f>
        <v>0</v>
      </c>
      <c r="C10" s="545">
        <f t="shared" ref="C10:M10" si="4">C93</f>
        <v>5</v>
      </c>
      <c r="D10" s="545">
        <f t="shared" si="4"/>
        <v>0</v>
      </c>
      <c r="E10" s="545">
        <f t="shared" si="4"/>
        <v>0</v>
      </c>
      <c r="F10" s="545">
        <f t="shared" si="4"/>
        <v>0</v>
      </c>
      <c r="G10" s="545">
        <f t="shared" si="4"/>
        <v>1</v>
      </c>
      <c r="H10" s="545">
        <f t="shared" si="4"/>
        <v>0</v>
      </c>
      <c r="I10" s="545">
        <f t="shared" si="4"/>
        <v>3</v>
      </c>
      <c r="J10" s="545">
        <f t="shared" si="4"/>
        <v>0</v>
      </c>
      <c r="K10" s="545">
        <f t="shared" si="4"/>
        <v>18</v>
      </c>
      <c r="L10" s="545">
        <f t="shared" si="4"/>
        <v>0</v>
      </c>
      <c r="M10" s="545">
        <f t="shared" si="4"/>
        <v>0</v>
      </c>
      <c r="N10" s="545">
        <f t="shared" si="2"/>
        <v>0</v>
      </c>
      <c r="O10" s="545">
        <f t="shared" si="2"/>
        <v>27</v>
      </c>
      <c r="P10" s="545">
        <f t="shared" si="3"/>
        <v>27</v>
      </c>
      <c r="Q10" s="97" t="s">
        <v>42</v>
      </c>
    </row>
    <row r="11" spans="1:17" ht="20.100000000000001" customHeight="1">
      <c r="A11" s="458" t="s">
        <v>127</v>
      </c>
      <c r="B11" s="545">
        <f>B94+0</f>
        <v>3</v>
      </c>
      <c r="C11" s="545">
        <f t="shared" ref="C11:M11" si="5">C94+0</f>
        <v>2</v>
      </c>
      <c r="D11" s="545">
        <f t="shared" si="5"/>
        <v>0</v>
      </c>
      <c r="E11" s="545">
        <f t="shared" si="5"/>
        <v>0</v>
      </c>
      <c r="F11" s="545">
        <f t="shared" si="5"/>
        <v>4</v>
      </c>
      <c r="G11" s="545">
        <f t="shared" si="5"/>
        <v>6</v>
      </c>
      <c r="H11" s="545">
        <f t="shared" si="5"/>
        <v>2</v>
      </c>
      <c r="I11" s="545">
        <f t="shared" si="5"/>
        <v>5</v>
      </c>
      <c r="J11" s="545">
        <f t="shared" si="5"/>
        <v>4</v>
      </c>
      <c r="K11" s="545">
        <f t="shared" si="5"/>
        <v>0</v>
      </c>
      <c r="L11" s="545">
        <f t="shared" si="5"/>
        <v>0</v>
      </c>
      <c r="M11" s="545">
        <f t="shared" si="5"/>
        <v>0</v>
      </c>
      <c r="N11" s="545">
        <f t="shared" si="2"/>
        <v>13</v>
      </c>
      <c r="O11" s="545">
        <f t="shared" si="2"/>
        <v>13</v>
      </c>
      <c r="P11" s="545">
        <f t="shared" si="3"/>
        <v>26</v>
      </c>
      <c r="Q11" s="97" t="s">
        <v>45</v>
      </c>
    </row>
    <row r="12" spans="1:17" ht="20.100000000000001" customHeight="1">
      <c r="A12" s="458" t="s">
        <v>19</v>
      </c>
      <c r="B12" s="545">
        <f>B36+B56+B76+B95</f>
        <v>129</v>
      </c>
      <c r="C12" s="545">
        <f t="shared" ref="C12:M12" si="6">C36+C56+C76+C95</f>
        <v>119</v>
      </c>
      <c r="D12" s="545">
        <f t="shared" si="6"/>
        <v>30</v>
      </c>
      <c r="E12" s="545">
        <f t="shared" si="6"/>
        <v>39</v>
      </c>
      <c r="F12" s="545">
        <f t="shared" si="6"/>
        <v>61</v>
      </c>
      <c r="G12" s="545">
        <f t="shared" si="6"/>
        <v>35</v>
      </c>
      <c r="H12" s="545">
        <f t="shared" si="6"/>
        <v>25</v>
      </c>
      <c r="I12" s="545">
        <f t="shared" si="6"/>
        <v>63</v>
      </c>
      <c r="J12" s="545">
        <f t="shared" si="6"/>
        <v>77</v>
      </c>
      <c r="K12" s="545">
        <f t="shared" si="6"/>
        <v>195</v>
      </c>
      <c r="L12" s="545">
        <f t="shared" si="6"/>
        <v>5</v>
      </c>
      <c r="M12" s="545">
        <f t="shared" si="6"/>
        <v>5</v>
      </c>
      <c r="N12" s="545">
        <f t="shared" si="2"/>
        <v>327</v>
      </c>
      <c r="O12" s="545">
        <f t="shared" si="2"/>
        <v>456</v>
      </c>
      <c r="P12" s="545">
        <f t="shared" si="3"/>
        <v>783</v>
      </c>
      <c r="Q12" s="97" t="s">
        <v>20</v>
      </c>
    </row>
    <row r="13" spans="1:17" ht="20.100000000000001" customHeight="1">
      <c r="A13" s="458" t="s">
        <v>46</v>
      </c>
      <c r="B13" s="545">
        <f>B37+B57+B96</f>
        <v>20</v>
      </c>
      <c r="C13" s="545">
        <f t="shared" ref="C13:M13" si="7">C37+C57+C96</f>
        <v>5</v>
      </c>
      <c r="D13" s="545">
        <f t="shared" si="7"/>
        <v>3</v>
      </c>
      <c r="E13" s="545">
        <f t="shared" si="7"/>
        <v>7</v>
      </c>
      <c r="F13" s="545">
        <f t="shared" si="7"/>
        <v>9</v>
      </c>
      <c r="G13" s="545">
        <f t="shared" si="7"/>
        <v>3</v>
      </c>
      <c r="H13" s="545">
        <f t="shared" si="7"/>
        <v>9</v>
      </c>
      <c r="I13" s="545">
        <f t="shared" si="7"/>
        <v>6</v>
      </c>
      <c r="J13" s="545">
        <f t="shared" si="7"/>
        <v>16</v>
      </c>
      <c r="K13" s="545">
        <f t="shared" si="7"/>
        <v>21</v>
      </c>
      <c r="L13" s="545">
        <f t="shared" si="7"/>
        <v>0</v>
      </c>
      <c r="M13" s="545">
        <f t="shared" si="7"/>
        <v>0</v>
      </c>
      <c r="N13" s="545">
        <f t="shared" si="2"/>
        <v>57</v>
      </c>
      <c r="O13" s="545">
        <f t="shared" si="2"/>
        <v>42</v>
      </c>
      <c r="P13" s="545">
        <f t="shared" si="3"/>
        <v>99</v>
      </c>
      <c r="Q13" s="97" t="s">
        <v>47</v>
      </c>
    </row>
    <row r="14" spans="1:17" ht="20.100000000000001" customHeight="1">
      <c r="A14" s="458" t="s">
        <v>21</v>
      </c>
      <c r="B14" s="545">
        <f>B58+B77+B97</f>
        <v>58</v>
      </c>
      <c r="C14" s="545">
        <f t="shared" ref="C14:M14" si="8">C58+C77+C97</f>
        <v>19</v>
      </c>
      <c r="D14" s="545">
        <f t="shared" si="8"/>
        <v>3</v>
      </c>
      <c r="E14" s="545">
        <f t="shared" si="8"/>
        <v>7</v>
      </c>
      <c r="F14" s="545">
        <f t="shared" si="8"/>
        <v>1</v>
      </c>
      <c r="G14" s="545">
        <f t="shared" si="8"/>
        <v>6</v>
      </c>
      <c r="H14" s="545">
        <f t="shared" si="8"/>
        <v>9</v>
      </c>
      <c r="I14" s="545">
        <f t="shared" si="8"/>
        <v>15</v>
      </c>
      <c r="J14" s="545">
        <f t="shared" si="8"/>
        <v>10</v>
      </c>
      <c r="K14" s="545">
        <f t="shared" si="8"/>
        <v>49</v>
      </c>
      <c r="L14" s="545">
        <f t="shared" si="8"/>
        <v>1</v>
      </c>
      <c r="M14" s="545">
        <f t="shared" si="8"/>
        <v>1</v>
      </c>
      <c r="N14" s="545">
        <f t="shared" si="2"/>
        <v>82</v>
      </c>
      <c r="O14" s="545">
        <f t="shared" si="2"/>
        <v>97</v>
      </c>
      <c r="P14" s="545">
        <f t="shared" si="3"/>
        <v>179</v>
      </c>
      <c r="Q14" s="97" t="s">
        <v>49</v>
      </c>
    </row>
    <row r="15" spans="1:17" ht="20.100000000000001" customHeight="1">
      <c r="A15" s="458" t="s">
        <v>58</v>
      </c>
      <c r="B15" s="545" t="s">
        <v>445</v>
      </c>
      <c r="C15" s="545" t="s">
        <v>445</v>
      </c>
      <c r="D15" s="545" t="s">
        <v>445</v>
      </c>
      <c r="E15" s="545" t="s">
        <v>445</v>
      </c>
      <c r="F15" s="545" t="s">
        <v>445</v>
      </c>
      <c r="G15" s="545" t="s">
        <v>445</v>
      </c>
      <c r="H15" s="545" t="s">
        <v>445</v>
      </c>
      <c r="I15" s="545" t="s">
        <v>445</v>
      </c>
      <c r="J15" s="545" t="s">
        <v>445</v>
      </c>
      <c r="K15" s="545" t="s">
        <v>445</v>
      </c>
      <c r="L15" s="545" t="s">
        <v>445</v>
      </c>
      <c r="M15" s="545" t="s">
        <v>445</v>
      </c>
      <c r="N15" s="545" t="s">
        <v>445</v>
      </c>
      <c r="O15" s="545" t="s">
        <v>445</v>
      </c>
      <c r="P15" s="545" t="s">
        <v>445</v>
      </c>
      <c r="Q15" s="97" t="s">
        <v>59</v>
      </c>
    </row>
    <row r="16" spans="1:17" ht="20.100000000000001" customHeight="1">
      <c r="A16" s="458" t="s">
        <v>37</v>
      </c>
      <c r="B16" s="545">
        <f>B39+B99</f>
        <v>4</v>
      </c>
      <c r="C16" s="545">
        <f t="shared" ref="C16:M16" si="9">C39+C99</f>
        <v>5</v>
      </c>
      <c r="D16" s="545">
        <f t="shared" si="9"/>
        <v>0</v>
      </c>
      <c r="E16" s="545">
        <f t="shared" si="9"/>
        <v>0</v>
      </c>
      <c r="F16" s="545">
        <f t="shared" si="9"/>
        <v>2</v>
      </c>
      <c r="G16" s="545">
        <f t="shared" si="9"/>
        <v>4</v>
      </c>
      <c r="H16" s="545">
        <f t="shared" si="9"/>
        <v>2</v>
      </c>
      <c r="I16" s="545">
        <f t="shared" si="9"/>
        <v>6</v>
      </c>
      <c r="J16" s="545">
        <f t="shared" si="9"/>
        <v>17</v>
      </c>
      <c r="K16" s="545">
        <f t="shared" si="9"/>
        <v>14</v>
      </c>
      <c r="L16" s="545">
        <f t="shared" si="9"/>
        <v>0</v>
      </c>
      <c r="M16" s="545">
        <f t="shared" si="9"/>
        <v>0</v>
      </c>
      <c r="N16" s="545">
        <f t="shared" si="2"/>
        <v>25</v>
      </c>
      <c r="O16" s="545">
        <f t="shared" si="2"/>
        <v>29</v>
      </c>
      <c r="P16" s="545">
        <f>SUM(N16:O16)</f>
        <v>54</v>
      </c>
      <c r="Q16" s="97" t="s">
        <v>607</v>
      </c>
    </row>
    <row r="17" spans="1:17" ht="20.100000000000001" customHeight="1">
      <c r="A17" s="478" t="s">
        <v>128</v>
      </c>
      <c r="B17" s="545">
        <f>B40+B60+B100</f>
        <v>11</v>
      </c>
      <c r="C17" s="545">
        <f t="shared" ref="C17:M18" si="10">C40+C60+C100</f>
        <v>8</v>
      </c>
      <c r="D17" s="545">
        <f t="shared" si="10"/>
        <v>8</v>
      </c>
      <c r="E17" s="545">
        <f t="shared" si="10"/>
        <v>9</v>
      </c>
      <c r="F17" s="545">
        <f t="shared" si="10"/>
        <v>22</v>
      </c>
      <c r="G17" s="545">
        <f t="shared" si="10"/>
        <v>6</v>
      </c>
      <c r="H17" s="545">
        <f t="shared" si="10"/>
        <v>19</v>
      </c>
      <c r="I17" s="545">
        <f t="shared" si="10"/>
        <v>7</v>
      </c>
      <c r="J17" s="545">
        <f t="shared" si="10"/>
        <v>22</v>
      </c>
      <c r="K17" s="545">
        <f t="shared" si="10"/>
        <v>22</v>
      </c>
      <c r="L17" s="545">
        <f t="shared" si="10"/>
        <v>0</v>
      </c>
      <c r="M17" s="545">
        <f t="shared" si="10"/>
        <v>0</v>
      </c>
      <c r="N17" s="545">
        <f t="shared" si="2"/>
        <v>82</v>
      </c>
      <c r="O17" s="545">
        <f t="shared" si="2"/>
        <v>52</v>
      </c>
      <c r="P17" s="545">
        <f t="shared" ref="P17:P19" si="11">SUM(N17:O17)</f>
        <v>134</v>
      </c>
      <c r="Q17" s="97" t="s">
        <v>51</v>
      </c>
    </row>
    <row r="18" spans="1:17" ht="20.100000000000001" customHeight="1">
      <c r="A18" s="458" t="s">
        <v>52</v>
      </c>
      <c r="B18" s="545">
        <f>B41+B61+B101</f>
        <v>27</v>
      </c>
      <c r="C18" s="545">
        <f t="shared" si="10"/>
        <v>19</v>
      </c>
      <c r="D18" s="545">
        <f t="shared" si="10"/>
        <v>7</v>
      </c>
      <c r="E18" s="545">
        <f t="shared" si="10"/>
        <v>5</v>
      </c>
      <c r="F18" s="545">
        <f t="shared" si="10"/>
        <v>1</v>
      </c>
      <c r="G18" s="545">
        <f t="shared" si="10"/>
        <v>6</v>
      </c>
      <c r="H18" s="545">
        <f t="shared" si="10"/>
        <v>12</v>
      </c>
      <c r="I18" s="545">
        <f t="shared" si="10"/>
        <v>5</v>
      </c>
      <c r="J18" s="545">
        <f t="shared" si="10"/>
        <v>11</v>
      </c>
      <c r="K18" s="545">
        <f t="shared" si="10"/>
        <v>17</v>
      </c>
      <c r="L18" s="545">
        <f t="shared" si="10"/>
        <v>1</v>
      </c>
      <c r="M18" s="545">
        <f t="shared" si="10"/>
        <v>0</v>
      </c>
      <c r="N18" s="545">
        <f t="shared" si="2"/>
        <v>59</v>
      </c>
      <c r="O18" s="545">
        <f t="shared" si="2"/>
        <v>52</v>
      </c>
      <c r="P18" s="545">
        <f t="shared" si="11"/>
        <v>111</v>
      </c>
      <c r="Q18" s="97" t="s">
        <v>53</v>
      </c>
    </row>
    <row r="19" spans="1:17" ht="20.100000000000001" customHeight="1">
      <c r="A19" s="458" t="s">
        <v>54</v>
      </c>
      <c r="B19" s="545">
        <f>B42+B102</f>
        <v>5</v>
      </c>
      <c r="C19" s="545">
        <f t="shared" ref="C19:M19" si="12">C42+C102</f>
        <v>6</v>
      </c>
      <c r="D19" s="545">
        <f t="shared" si="12"/>
        <v>5</v>
      </c>
      <c r="E19" s="545">
        <f t="shared" si="12"/>
        <v>4</v>
      </c>
      <c r="F19" s="545">
        <f t="shared" si="12"/>
        <v>1</v>
      </c>
      <c r="G19" s="545">
        <f t="shared" si="12"/>
        <v>3</v>
      </c>
      <c r="H19" s="545">
        <f t="shared" si="12"/>
        <v>1</v>
      </c>
      <c r="I19" s="545">
        <f t="shared" si="12"/>
        <v>3</v>
      </c>
      <c r="J19" s="545">
        <f t="shared" si="12"/>
        <v>3</v>
      </c>
      <c r="K19" s="545">
        <f t="shared" si="12"/>
        <v>7</v>
      </c>
      <c r="L19" s="545">
        <f t="shared" si="12"/>
        <v>0</v>
      </c>
      <c r="M19" s="545">
        <f t="shared" si="12"/>
        <v>0</v>
      </c>
      <c r="N19" s="545">
        <f t="shared" si="2"/>
        <v>15</v>
      </c>
      <c r="O19" s="545">
        <f t="shared" si="2"/>
        <v>23</v>
      </c>
      <c r="P19" s="545">
        <f t="shared" si="11"/>
        <v>38</v>
      </c>
      <c r="Q19" s="97" t="s">
        <v>55</v>
      </c>
    </row>
    <row r="20" spans="1:17" ht="20.100000000000001" customHeight="1">
      <c r="A20" s="458" t="s">
        <v>56</v>
      </c>
      <c r="B20" s="545" t="s">
        <v>445</v>
      </c>
      <c r="C20" s="545" t="s">
        <v>445</v>
      </c>
      <c r="D20" s="545" t="s">
        <v>445</v>
      </c>
      <c r="E20" s="545" t="s">
        <v>445</v>
      </c>
      <c r="F20" s="545" t="s">
        <v>445</v>
      </c>
      <c r="G20" s="545" t="s">
        <v>445</v>
      </c>
      <c r="H20" s="545" t="s">
        <v>445</v>
      </c>
      <c r="I20" s="545" t="s">
        <v>445</v>
      </c>
      <c r="J20" s="545" t="s">
        <v>445</v>
      </c>
      <c r="K20" s="545" t="s">
        <v>445</v>
      </c>
      <c r="L20" s="545" t="s">
        <v>445</v>
      </c>
      <c r="M20" s="545" t="s">
        <v>445</v>
      </c>
      <c r="N20" s="545" t="s">
        <v>445</v>
      </c>
      <c r="O20" s="545" t="s">
        <v>445</v>
      </c>
      <c r="P20" s="545" t="s">
        <v>445</v>
      </c>
      <c r="Q20" s="97" t="s">
        <v>57</v>
      </c>
    </row>
    <row r="21" spans="1:17" ht="20.100000000000001" customHeight="1">
      <c r="A21" s="458" t="s">
        <v>129</v>
      </c>
      <c r="B21" s="545">
        <f>B104+0</f>
        <v>6</v>
      </c>
      <c r="C21" s="545">
        <f t="shared" ref="C21:M21" si="13">C104+0</f>
        <v>11</v>
      </c>
      <c r="D21" s="545">
        <f t="shared" si="13"/>
        <v>0</v>
      </c>
      <c r="E21" s="545">
        <f t="shared" si="13"/>
        <v>0</v>
      </c>
      <c r="F21" s="545">
        <f t="shared" si="13"/>
        <v>1</v>
      </c>
      <c r="G21" s="545">
        <f t="shared" si="13"/>
        <v>1</v>
      </c>
      <c r="H21" s="545">
        <f t="shared" si="13"/>
        <v>0</v>
      </c>
      <c r="I21" s="545">
        <f t="shared" si="13"/>
        <v>6</v>
      </c>
      <c r="J21" s="545">
        <f t="shared" si="13"/>
        <v>2</v>
      </c>
      <c r="K21" s="545">
        <f t="shared" si="13"/>
        <v>62</v>
      </c>
      <c r="L21" s="545">
        <f t="shared" si="13"/>
        <v>0</v>
      </c>
      <c r="M21" s="545">
        <f t="shared" si="13"/>
        <v>1</v>
      </c>
      <c r="N21" s="545">
        <f t="shared" si="2"/>
        <v>9</v>
      </c>
      <c r="O21" s="545">
        <f t="shared" si="2"/>
        <v>81</v>
      </c>
      <c r="P21" s="545">
        <f>SUM(N21:O21)</f>
        <v>90</v>
      </c>
      <c r="Q21" s="100" t="s">
        <v>637</v>
      </c>
    </row>
    <row r="22" spans="1:17" ht="20.100000000000001" customHeight="1" thickBot="1">
      <c r="A22" s="479" t="s">
        <v>69</v>
      </c>
      <c r="B22" s="546">
        <f>B44+B63+B105</f>
        <v>22</v>
      </c>
      <c r="C22" s="546">
        <f t="shared" ref="C22:M22" si="14">C44+C63+C105</f>
        <v>11</v>
      </c>
      <c r="D22" s="546">
        <f t="shared" si="14"/>
        <v>1</v>
      </c>
      <c r="E22" s="546">
        <f t="shared" si="14"/>
        <v>6</v>
      </c>
      <c r="F22" s="546">
        <f t="shared" si="14"/>
        <v>1</v>
      </c>
      <c r="G22" s="546">
        <f t="shared" si="14"/>
        <v>6</v>
      </c>
      <c r="H22" s="546">
        <f t="shared" si="14"/>
        <v>1</v>
      </c>
      <c r="I22" s="546">
        <f t="shared" si="14"/>
        <v>11</v>
      </c>
      <c r="J22" s="546">
        <f t="shared" si="14"/>
        <v>6</v>
      </c>
      <c r="K22" s="546">
        <f t="shared" si="14"/>
        <v>9</v>
      </c>
      <c r="L22" s="546">
        <f t="shared" si="14"/>
        <v>1</v>
      </c>
      <c r="M22" s="546">
        <f t="shared" si="14"/>
        <v>0</v>
      </c>
      <c r="N22" s="546">
        <f t="shared" si="2"/>
        <v>32</v>
      </c>
      <c r="O22" s="546">
        <f t="shared" si="2"/>
        <v>43</v>
      </c>
      <c r="P22" s="546">
        <f t="shared" ref="P22:P23" si="15">SUM(N22:O22)</f>
        <v>75</v>
      </c>
      <c r="Q22" s="146" t="s">
        <v>62</v>
      </c>
    </row>
    <row r="23" spans="1:17" ht="20.100000000000001" customHeight="1" thickTop="1" thickBot="1">
      <c r="A23" s="480" t="s">
        <v>23</v>
      </c>
      <c r="B23" s="151">
        <f>SUM(B8:B22)</f>
        <v>310</v>
      </c>
      <c r="C23" s="151">
        <f>SUM(C8:C22)</f>
        <v>249</v>
      </c>
      <c r="D23" s="151">
        <f>SUM(D8:D22)</f>
        <v>59</v>
      </c>
      <c r="E23" s="151">
        <f t="shared" ref="E23:M23" si="16">SUM(E8:E22)</f>
        <v>85</v>
      </c>
      <c r="F23" s="151">
        <f t="shared" si="16"/>
        <v>105</v>
      </c>
      <c r="G23" s="151">
        <f t="shared" si="16"/>
        <v>82</v>
      </c>
      <c r="H23" s="151">
        <f t="shared" si="16"/>
        <v>87</v>
      </c>
      <c r="I23" s="151">
        <f t="shared" si="16"/>
        <v>136</v>
      </c>
      <c r="J23" s="151">
        <f t="shared" si="16"/>
        <v>185</v>
      </c>
      <c r="K23" s="151">
        <f t="shared" si="16"/>
        <v>449</v>
      </c>
      <c r="L23" s="151">
        <f t="shared" si="16"/>
        <v>10</v>
      </c>
      <c r="M23" s="151">
        <f t="shared" si="16"/>
        <v>11</v>
      </c>
      <c r="N23" s="151">
        <f>L23+J23+H23+F23+D23+B23</f>
        <v>756</v>
      </c>
      <c r="O23" s="151">
        <f>M23+K23+I23+G23+E23+C23</f>
        <v>1012</v>
      </c>
      <c r="P23" s="151">
        <f t="shared" si="15"/>
        <v>1768</v>
      </c>
      <c r="Q23" s="152" t="s">
        <v>24</v>
      </c>
    </row>
    <row r="24" spans="1:17" ht="13.8" thickTop="1"/>
    <row r="25" spans="1:17" ht="24" customHeight="1"/>
    <row r="26" spans="1:17">
      <c r="O26" s="108"/>
    </row>
    <row r="27" spans="1:17" ht="18" hidden="1">
      <c r="A27" s="643" t="s">
        <v>432</v>
      </c>
      <c r="B27" s="643"/>
      <c r="C27" s="643"/>
      <c r="D27" s="643"/>
      <c r="E27" s="643"/>
      <c r="F27" s="643"/>
      <c r="G27" s="643"/>
      <c r="H27" s="643"/>
      <c r="I27" s="643"/>
      <c r="J27" s="643"/>
      <c r="K27" s="643"/>
      <c r="L27" s="643"/>
      <c r="M27" s="643"/>
      <c r="N27" s="643"/>
      <c r="O27" s="643"/>
      <c r="P27" s="643"/>
      <c r="Q27" s="643"/>
    </row>
    <row r="28" spans="1:17" ht="18" hidden="1">
      <c r="A28" s="644" t="s">
        <v>433</v>
      </c>
      <c r="B28" s="644"/>
      <c r="C28" s="644"/>
      <c r="D28" s="644"/>
      <c r="E28" s="644"/>
      <c r="F28" s="644"/>
      <c r="G28" s="644"/>
      <c r="H28" s="644"/>
      <c r="I28" s="644"/>
      <c r="J28" s="644"/>
      <c r="K28" s="644"/>
      <c r="L28" s="644"/>
      <c r="M28" s="644"/>
      <c r="N28" s="644"/>
      <c r="O28" s="644"/>
      <c r="P28" s="644"/>
      <c r="Q28" s="644"/>
    </row>
    <row r="29" spans="1:17" ht="18.600000000000001" hidden="1" thickBot="1">
      <c r="A29" s="290" t="s">
        <v>429</v>
      </c>
      <c r="B29" s="290"/>
      <c r="C29" s="290"/>
      <c r="D29" s="290"/>
      <c r="E29" s="290"/>
      <c r="F29" s="290"/>
      <c r="G29" s="290"/>
      <c r="H29" s="290"/>
      <c r="I29" s="290"/>
      <c r="J29" s="290"/>
      <c r="K29" s="290"/>
      <c r="L29" s="290"/>
      <c r="M29" s="290"/>
      <c r="N29" s="290"/>
      <c r="O29" s="290"/>
      <c r="P29" s="645" t="s">
        <v>430</v>
      </c>
      <c r="Q29" s="645"/>
    </row>
    <row r="30" spans="1:17" ht="19.5" hidden="1" customHeight="1" thickTop="1">
      <c r="A30" s="598" t="s">
        <v>28</v>
      </c>
      <c r="B30" s="608" t="s">
        <v>86</v>
      </c>
      <c r="C30" s="608"/>
      <c r="D30" s="608" t="s">
        <v>87</v>
      </c>
      <c r="E30" s="608"/>
      <c r="F30" s="608" t="s">
        <v>88</v>
      </c>
      <c r="G30" s="608"/>
      <c r="H30" s="608" t="s">
        <v>89</v>
      </c>
      <c r="I30" s="608"/>
      <c r="J30" s="608" t="s">
        <v>90</v>
      </c>
      <c r="K30" s="608"/>
      <c r="L30" s="608" t="s">
        <v>114</v>
      </c>
      <c r="M30" s="608"/>
      <c r="N30" s="608" t="s">
        <v>31</v>
      </c>
      <c r="O30" s="608"/>
      <c r="P30" s="608"/>
      <c r="Q30" s="593" t="s">
        <v>7</v>
      </c>
    </row>
    <row r="31" spans="1:17" ht="27" hidden="1">
      <c r="A31" s="599"/>
      <c r="B31" s="646" t="s">
        <v>91</v>
      </c>
      <c r="C31" s="646"/>
      <c r="D31" s="646" t="s">
        <v>92</v>
      </c>
      <c r="E31" s="646"/>
      <c r="F31" s="646" t="s">
        <v>93</v>
      </c>
      <c r="G31" s="646"/>
      <c r="H31" s="646" t="s">
        <v>94</v>
      </c>
      <c r="I31" s="646"/>
      <c r="J31" s="646" t="s">
        <v>95</v>
      </c>
      <c r="K31" s="646"/>
      <c r="L31" s="642" t="s">
        <v>332</v>
      </c>
      <c r="M31" s="642"/>
      <c r="N31" s="646" t="s">
        <v>24</v>
      </c>
      <c r="O31" s="646"/>
      <c r="P31" s="646"/>
      <c r="Q31" s="594"/>
    </row>
    <row r="32" spans="1:17" ht="27" hidden="1">
      <c r="A32" s="599"/>
      <c r="B32" s="270" t="s">
        <v>11</v>
      </c>
      <c r="C32" s="270" t="s">
        <v>12</v>
      </c>
      <c r="D32" s="270" t="s">
        <v>11</v>
      </c>
      <c r="E32" s="270" t="s">
        <v>12</v>
      </c>
      <c r="F32" s="270" t="s">
        <v>11</v>
      </c>
      <c r="G32" s="270" t="s">
        <v>12</v>
      </c>
      <c r="H32" s="270" t="s">
        <v>11</v>
      </c>
      <c r="I32" s="270" t="s">
        <v>12</v>
      </c>
      <c r="J32" s="270" t="s">
        <v>11</v>
      </c>
      <c r="K32" s="270" t="s">
        <v>12</v>
      </c>
      <c r="L32" s="270" t="s">
        <v>11</v>
      </c>
      <c r="M32" s="270" t="s">
        <v>12</v>
      </c>
      <c r="N32" s="434" t="s">
        <v>11</v>
      </c>
      <c r="O32" s="434" t="s">
        <v>12</v>
      </c>
      <c r="P32" s="307" t="s">
        <v>13</v>
      </c>
      <c r="Q32" s="594"/>
    </row>
    <row r="33" spans="1:17" ht="16.2" hidden="1" thickBot="1">
      <c r="A33" s="600"/>
      <c r="B33" s="435" t="s">
        <v>16</v>
      </c>
      <c r="C33" s="435" t="s">
        <v>17</v>
      </c>
      <c r="D33" s="435" t="s">
        <v>16</v>
      </c>
      <c r="E33" s="435" t="s">
        <v>17</v>
      </c>
      <c r="F33" s="435" t="s">
        <v>16</v>
      </c>
      <c r="G33" s="435" t="s">
        <v>17</v>
      </c>
      <c r="H33" s="435" t="s">
        <v>16</v>
      </c>
      <c r="I33" s="435" t="s">
        <v>17</v>
      </c>
      <c r="J33" s="435" t="s">
        <v>16</v>
      </c>
      <c r="K33" s="435" t="s">
        <v>17</v>
      </c>
      <c r="L33" s="435" t="s">
        <v>16</v>
      </c>
      <c r="M33" s="435" t="s">
        <v>17</v>
      </c>
      <c r="N33" s="435" t="s">
        <v>16</v>
      </c>
      <c r="O33" s="435" t="s">
        <v>17</v>
      </c>
      <c r="P33" s="435" t="s">
        <v>18</v>
      </c>
      <c r="Q33" s="595"/>
    </row>
    <row r="34" spans="1:17" ht="18.600000000000001" hidden="1" thickTop="1">
      <c r="A34" s="309" t="s">
        <v>35</v>
      </c>
      <c r="B34" s="310">
        <v>14</v>
      </c>
      <c r="C34" s="310">
        <v>27</v>
      </c>
      <c r="D34" s="310">
        <v>0</v>
      </c>
      <c r="E34" s="310">
        <v>1</v>
      </c>
      <c r="F34" s="310">
        <v>1</v>
      </c>
      <c r="G34" s="310">
        <v>0</v>
      </c>
      <c r="H34" s="310">
        <v>1</v>
      </c>
      <c r="I34" s="310">
        <v>2</v>
      </c>
      <c r="J34" s="310">
        <v>3</v>
      </c>
      <c r="K34" s="310">
        <v>3</v>
      </c>
      <c r="L34" s="310">
        <v>1</v>
      </c>
      <c r="M34" s="310">
        <v>0</v>
      </c>
      <c r="N34" s="311">
        <f t="shared" ref="N34:O44" si="17">SUM(L34,J34,H34,F34,D34,B34)</f>
        <v>20</v>
      </c>
      <c r="O34" s="311">
        <f t="shared" si="17"/>
        <v>33</v>
      </c>
      <c r="P34" s="311">
        <f t="shared" ref="P34:P44" si="18">SUM(N34:O34)</f>
        <v>53</v>
      </c>
      <c r="Q34" s="94" t="s">
        <v>36</v>
      </c>
    </row>
    <row r="35" spans="1:17" ht="18" hidden="1">
      <c r="A35" s="432" t="s">
        <v>39</v>
      </c>
      <c r="B35" s="312">
        <v>4</v>
      </c>
      <c r="C35" s="312">
        <v>4</v>
      </c>
      <c r="D35" s="312">
        <v>0</v>
      </c>
      <c r="E35" s="312">
        <v>0</v>
      </c>
      <c r="F35" s="312">
        <v>0</v>
      </c>
      <c r="G35" s="312">
        <v>1</v>
      </c>
      <c r="H35" s="312">
        <v>0</v>
      </c>
      <c r="I35" s="312">
        <v>1</v>
      </c>
      <c r="J35" s="312">
        <v>1</v>
      </c>
      <c r="K35" s="312">
        <v>1</v>
      </c>
      <c r="L35" s="312">
        <v>0</v>
      </c>
      <c r="M35" s="312">
        <v>0</v>
      </c>
      <c r="N35" s="312">
        <f t="shared" si="17"/>
        <v>5</v>
      </c>
      <c r="O35" s="312">
        <f t="shared" si="17"/>
        <v>7</v>
      </c>
      <c r="P35" s="312">
        <f t="shared" si="18"/>
        <v>12</v>
      </c>
      <c r="Q35" s="97" t="s">
        <v>40</v>
      </c>
    </row>
    <row r="36" spans="1:17" ht="18" hidden="1">
      <c r="A36" s="432" t="s">
        <v>43</v>
      </c>
      <c r="B36" s="312">
        <v>10</v>
      </c>
      <c r="C36" s="312">
        <v>25</v>
      </c>
      <c r="D36" s="312">
        <v>13</v>
      </c>
      <c r="E36" s="312">
        <v>16</v>
      </c>
      <c r="F36" s="312">
        <v>2</v>
      </c>
      <c r="G36" s="312">
        <v>3</v>
      </c>
      <c r="H36" s="312">
        <v>5</v>
      </c>
      <c r="I36" s="312">
        <v>7</v>
      </c>
      <c r="J36" s="312">
        <v>4</v>
      </c>
      <c r="K36" s="312">
        <v>12</v>
      </c>
      <c r="L36" s="312">
        <v>0</v>
      </c>
      <c r="M36" s="312">
        <v>2</v>
      </c>
      <c r="N36" s="312">
        <f t="shared" si="17"/>
        <v>34</v>
      </c>
      <c r="O36" s="312">
        <f t="shared" si="17"/>
        <v>65</v>
      </c>
      <c r="P36" s="312">
        <f t="shared" si="18"/>
        <v>99</v>
      </c>
      <c r="Q36" s="97" t="s">
        <v>20</v>
      </c>
    </row>
    <row r="37" spans="1:17" ht="18" hidden="1">
      <c r="A37" s="432" t="s">
        <v>46</v>
      </c>
      <c r="B37" s="312">
        <v>6</v>
      </c>
      <c r="C37" s="312">
        <v>0</v>
      </c>
      <c r="D37" s="312">
        <v>2</v>
      </c>
      <c r="E37" s="312">
        <v>4</v>
      </c>
      <c r="F37" s="312">
        <v>4</v>
      </c>
      <c r="G37" s="312">
        <v>1</v>
      </c>
      <c r="H37" s="312">
        <v>2</v>
      </c>
      <c r="I37" s="312">
        <v>1</v>
      </c>
      <c r="J37" s="312">
        <v>6</v>
      </c>
      <c r="K37" s="312">
        <v>17</v>
      </c>
      <c r="L37" s="312">
        <v>0</v>
      </c>
      <c r="M37" s="312">
        <v>0</v>
      </c>
      <c r="N37" s="312">
        <f t="shared" si="17"/>
        <v>20</v>
      </c>
      <c r="O37" s="312">
        <f t="shared" si="17"/>
        <v>23</v>
      </c>
      <c r="P37" s="312">
        <f t="shared" si="18"/>
        <v>43</v>
      </c>
      <c r="Q37" s="97" t="s">
        <v>47</v>
      </c>
    </row>
    <row r="38" spans="1:17" ht="18" hidden="1">
      <c r="A38" s="432" t="s">
        <v>58</v>
      </c>
      <c r="B38" s="313" t="s">
        <v>445</v>
      </c>
      <c r="C38" s="313" t="s">
        <v>445</v>
      </c>
      <c r="D38" s="313" t="s">
        <v>445</v>
      </c>
      <c r="E38" s="313" t="s">
        <v>445</v>
      </c>
      <c r="F38" s="313" t="s">
        <v>445</v>
      </c>
      <c r="G38" s="313" t="s">
        <v>445</v>
      </c>
      <c r="H38" s="313" t="s">
        <v>445</v>
      </c>
      <c r="I38" s="313" t="s">
        <v>445</v>
      </c>
      <c r="J38" s="313" t="s">
        <v>445</v>
      </c>
      <c r="K38" s="313" t="s">
        <v>445</v>
      </c>
      <c r="L38" s="313" t="s">
        <v>445</v>
      </c>
      <c r="M38" s="313" t="s">
        <v>445</v>
      </c>
      <c r="N38" s="313" t="s">
        <v>445</v>
      </c>
      <c r="O38" s="313" t="s">
        <v>445</v>
      </c>
      <c r="P38" s="313" t="s">
        <v>445</v>
      </c>
      <c r="Q38" s="97" t="s">
        <v>59</v>
      </c>
    </row>
    <row r="39" spans="1:17" ht="18" hidden="1">
      <c r="A39" s="432" t="s">
        <v>37</v>
      </c>
      <c r="B39" s="313">
        <v>4</v>
      </c>
      <c r="C39" s="313">
        <v>1</v>
      </c>
      <c r="D39" s="313">
        <v>0</v>
      </c>
      <c r="E39" s="313">
        <v>0</v>
      </c>
      <c r="F39" s="313">
        <v>2</v>
      </c>
      <c r="G39" s="313">
        <v>4</v>
      </c>
      <c r="H39" s="313">
        <v>0</v>
      </c>
      <c r="I39" s="313">
        <v>6</v>
      </c>
      <c r="J39" s="313">
        <v>6</v>
      </c>
      <c r="K39" s="313">
        <v>1</v>
      </c>
      <c r="L39" s="313">
        <v>0</v>
      </c>
      <c r="M39" s="313">
        <v>0</v>
      </c>
      <c r="N39" s="312">
        <f t="shared" si="17"/>
        <v>12</v>
      </c>
      <c r="O39" s="312">
        <f t="shared" si="17"/>
        <v>12</v>
      </c>
      <c r="P39" s="312">
        <f t="shared" si="18"/>
        <v>24</v>
      </c>
      <c r="Q39" s="97" t="s">
        <v>38</v>
      </c>
    </row>
    <row r="40" spans="1:17" ht="18" hidden="1">
      <c r="A40" s="142" t="s">
        <v>50</v>
      </c>
      <c r="B40" s="312">
        <v>4</v>
      </c>
      <c r="C40" s="312">
        <v>1</v>
      </c>
      <c r="D40" s="312">
        <v>4</v>
      </c>
      <c r="E40" s="312">
        <v>1</v>
      </c>
      <c r="F40" s="312">
        <v>3</v>
      </c>
      <c r="G40" s="312">
        <v>2</v>
      </c>
      <c r="H40" s="312">
        <v>2</v>
      </c>
      <c r="I40" s="312">
        <v>1</v>
      </c>
      <c r="J40" s="312">
        <v>8</v>
      </c>
      <c r="K40" s="312">
        <v>2</v>
      </c>
      <c r="L40" s="312">
        <v>0</v>
      </c>
      <c r="M40" s="312">
        <v>0</v>
      </c>
      <c r="N40" s="312">
        <f t="shared" si="17"/>
        <v>21</v>
      </c>
      <c r="O40" s="312">
        <f t="shared" si="17"/>
        <v>7</v>
      </c>
      <c r="P40" s="312">
        <f t="shared" si="18"/>
        <v>28</v>
      </c>
      <c r="Q40" s="97" t="s">
        <v>51</v>
      </c>
    </row>
    <row r="41" spans="1:17" ht="18" hidden="1">
      <c r="A41" s="142" t="s">
        <v>52</v>
      </c>
      <c r="B41" s="313">
        <v>15</v>
      </c>
      <c r="C41" s="313">
        <v>16</v>
      </c>
      <c r="D41" s="313">
        <v>2</v>
      </c>
      <c r="E41" s="313">
        <v>5</v>
      </c>
      <c r="F41" s="313">
        <v>1</v>
      </c>
      <c r="G41" s="313">
        <v>4</v>
      </c>
      <c r="H41" s="313">
        <v>7</v>
      </c>
      <c r="I41" s="313">
        <v>3</v>
      </c>
      <c r="J41" s="313">
        <v>3</v>
      </c>
      <c r="K41" s="313">
        <v>10</v>
      </c>
      <c r="L41" s="313">
        <v>1</v>
      </c>
      <c r="M41" s="313">
        <v>0</v>
      </c>
      <c r="N41" s="312">
        <f t="shared" si="17"/>
        <v>29</v>
      </c>
      <c r="O41" s="312">
        <f t="shared" si="17"/>
        <v>38</v>
      </c>
      <c r="P41" s="312">
        <f t="shared" si="18"/>
        <v>67</v>
      </c>
      <c r="Q41" s="97" t="s">
        <v>53</v>
      </c>
    </row>
    <row r="42" spans="1:17" ht="18" hidden="1">
      <c r="A42" s="432" t="s">
        <v>54</v>
      </c>
      <c r="B42" s="161">
        <v>5</v>
      </c>
      <c r="C42" s="161">
        <v>4</v>
      </c>
      <c r="D42" s="161">
        <v>4</v>
      </c>
      <c r="E42" s="161">
        <v>4</v>
      </c>
      <c r="F42" s="161">
        <v>0</v>
      </c>
      <c r="G42" s="161">
        <v>1</v>
      </c>
      <c r="H42" s="161">
        <v>0</v>
      </c>
      <c r="I42" s="161">
        <v>2</v>
      </c>
      <c r="J42" s="161">
        <v>2</v>
      </c>
      <c r="K42" s="161">
        <v>1</v>
      </c>
      <c r="L42" s="161">
        <v>0</v>
      </c>
      <c r="M42" s="161">
        <v>0</v>
      </c>
      <c r="N42" s="312">
        <f t="shared" si="17"/>
        <v>11</v>
      </c>
      <c r="O42" s="312">
        <f t="shared" si="17"/>
        <v>12</v>
      </c>
      <c r="P42" s="312">
        <f t="shared" si="18"/>
        <v>23</v>
      </c>
      <c r="Q42" s="97" t="s">
        <v>55</v>
      </c>
    </row>
    <row r="43" spans="1:17" ht="18" hidden="1">
      <c r="A43" s="432" t="s">
        <v>56</v>
      </c>
      <c r="B43" s="313" t="s">
        <v>445</v>
      </c>
      <c r="C43" s="313" t="s">
        <v>445</v>
      </c>
      <c r="D43" s="313" t="s">
        <v>445</v>
      </c>
      <c r="E43" s="313" t="s">
        <v>445</v>
      </c>
      <c r="F43" s="313" t="s">
        <v>445</v>
      </c>
      <c r="G43" s="313" t="s">
        <v>445</v>
      </c>
      <c r="H43" s="313" t="s">
        <v>445</v>
      </c>
      <c r="I43" s="313" t="s">
        <v>445</v>
      </c>
      <c r="J43" s="313" t="s">
        <v>445</v>
      </c>
      <c r="K43" s="313" t="s">
        <v>445</v>
      </c>
      <c r="L43" s="313" t="s">
        <v>445</v>
      </c>
      <c r="M43" s="313" t="s">
        <v>445</v>
      </c>
      <c r="N43" s="312" t="s">
        <v>445</v>
      </c>
      <c r="O43" s="312" t="s">
        <v>445</v>
      </c>
      <c r="P43" s="312" t="s">
        <v>445</v>
      </c>
      <c r="Q43" s="97" t="s">
        <v>57</v>
      </c>
    </row>
    <row r="44" spans="1:17" ht="18.600000000000001" hidden="1" thickBot="1">
      <c r="A44" s="314" t="s">
        <v>61</v>
      </c>
      <c r="B44" s="315">
        <v>7</v>
      </c>
      <c r="C44" s="315">
        <v>2</v>
      </c>
      <c r="D44" s="315">
        <v>0</v>
      </c>
      <c r="E44" s="315">
        <v>0</v>
      </c>
      <c r="F44" s="315">
        <v>0</v>
      </c>
      <c r="G44" s="315">
        <v>3</v>
      </c>
      <c r="H44" s="315">
        <v>0</v>
      </c>
      <c r="I44" s="315">
        <v>7</v>
      </c>
      <c r="J44" s="315">
        <v>3</v>
      </c>
      <c r="K44" s="315">
        <v>3</v>
      </c>
      <c r="L44" s="315">
        <v>1</v>
      </c>
      <c r="M44" s="315">
        <v>0</v>
      </c>
      <c r="N44" s="316">
        <f t="shared" si="17"/>
        <v>11</v>
      </c>
      <c r="O44" s="316">
        <f t="shared" si="17"/>
        <v>15</v>
      </c>
      <c r="P44" s="316">
        <f t="shared" si="18"/>
        <v>26</v>
      </c>
      <c r="Q44" s="146" t="s">
        <v>62</v>
      </c>
    </row>
    <row r="45" spans="1:17" ht="18.600000000000001" hidden="1" thickBot="1">
      <c r="A45" s="446" t="s">
        <v>23</v>
      </c>
      <c r="B45" s="278">
        <f>SUM(B34:B44)</f>
        <v>69</v>
      </c>
      <c r="C45" s="278">
        <f t="shared" ref="C45:P45" si="19">SUM(C34:C44)</f>
        <v>80</v>
      </c>
      <c r="D45" s="278">
        <f t="shared" si="19"/>
        <v>25</v>
      </c>
      <c r="E45" s="278">
        <f t="shared" si="19"/>
        <v>31</v>
      </c>
      <c r="F45" s="278">
        <f t="shared" si="19"/>
        <v>13</v>
      </c>
      <c r="G45" s="278">
        <f t="shared" si="19"/>
        <v>19</v>
      </c>
      <c r="H45" s="278">
        <f t="shared" si="19"/>
        <v>17</v>
      </c>
      <c r="I45" s="278">
        <f t="shared" si="19"/>
        <v>30</v>
      </c>
      <c r="J45" s="278">
        <f t="shared" si="19"/>
        <v>36</v>
      </c>
      <c r="K45" s="278">
        <f t="shared" si="19"/>
        <v>50</v>
      </c>
      <c r="L45" s="278">
        <f t="shared" si="19"/>
        <v>3</v>
      </c>
      <c r="M45" s="278">
        <f t="shared" si="19"/>
        <v>2</v>
      </c>
      <c r="N45" s="278">
        <f t="shared" si="19"/>
        <v>163</v>
      </c>
      <c r="O45" s="278">
        <f t="shared" si="19"/>
        <v>212</v>
      </c>
      <c r="P45" s="278">
        <f t="shared" si="19"/>
        <v>375</v>
      </c>
      <c r="Q45" s="152" t="s">
        <v>24</v>
      </c>
    </row>
    <row r="46" spans="1:17" hidden="1"/>
    <row r="47" spans="1:17" hidden="1"/>
    <row r="48" spans="1:17" ht="29.4" hidden="1">
      <c r="A48" s="599" t="s">
        <v>323</v>
      </c>
      <c r="B48" s="599"/>
      <c r="C48" s="599"/>
      <c r="D48" s="599"/>
      <c r="E48" s="599"/>
      <c r="F48" s="599"/>
      <c r="G48" s="599"/>
      <c r="H48" s="599"/>
      <c r="I48" s="599"/>
      <c r="J48" s="599"/>
      <c r="K48" s="599"/>
      <c r="L48" s="599"/>
      <c r="M48" s="599"/>
      <c r="N48" s="599"/>
      <c r="O48" s="599"/>
      <c r="P48" s="599"/>
      <c r="Q48" s="481"/>
    </row>
    <row r="49" spans="1:17" ht="18" hidden="1">
      <c r="A49" s="599" t="s">
        <v>324</v>
      </c>
      <c r="B49" s="599"/>
      <c r="C49" s="599"/>
      <c r="D49" s="599"/>
      <c r="E49" s="599"/>
      <c r="F49" s="599"/>
      <c r="G49" s="599"/>
      <c r="H49" s="599"/>
      <c r="I49" s="599"/>
      <c r="J49" s="599"/>
      <c r="K49" s="599"/>
      <c r="L49" s="599"/>
      <c r="M49" s="599"/>
      <c r="N49" s="599"/>
      <c r="O49" s="599"/>
      <c r="P49" s="599"/>
      <c r="Q49" s="599"/>
    </row>
    <row r="50" spans="1:17" ht="25.2" hidden="1">
      <c r="A50" s="647" t="s">
        <v>325</v>
      </c>
      <c r="B50" s="647"/>
      <c r="C50" s="647"/>
      <c r="D50" s="647"/>
      <c r="E50" s="647"/>
      <c r="F50" s="647"/>
      <c r="G50" s="647"/>
      <c r="H50" s="647"/>
      <c r="I50" s="647"/>
      <c r="J50" s="647"/>
      <c r="K50" s="647"/>
      <c r="L50" s="647"/>
      <c r="M50" s="647"/>
      <c r="N50" s="647"/>
      <c r="O50" s="647"/>
      <c r="P50" s="647"/>
      <c r="Q50" s="482" t="s">
        <v>326</v>
      </c>
    </row>
    <row r="51" spans="1:17" ht="18.600000000000001" hidden="1" thickTop="1">
      <c r="A51" s="608" t="s">
        <v>28</v>
      </c>
      <c r="B51" s="608" t="s">
        <v>86</v>
      </c>
      <c r="C51" s="608"/>
      <c r="D51" s="608" t="s">
        <v>87</v>
      </c>
      <c r="E51" s="608"/>
      <c r="F51" s="608" t="s">
        <v>88</v>
      </c>
      <c r="G51" s="608"/>
      <c r="H51" s="608" t="s">
        <v>89</v>
      </c>
      <c r="I51" s="608"/>
      <c r="J51" s="608" t="s">
        <v>90</v>
      </c>
      <c r="K51" s="608"/>
      <c r="L51" s="608" t="s">
        <v>114</v>
      </c>
      <c r="M51" s="608"/>
      <c r="N51" s="608" t="s">
        <v>23</v>
      </c>
      <c r="O51" s="608"/>
      <c r="P51" s="608"/>
      <c r="Q51" s="593" t="s">
        <v>7</v>
      </c>
    </row>
    <row r="52" spans="1:17" ht="27" hidden="1">
      <c r="A52" s="609"/>
      <c r="B52" s="646" t="s">
        <v>91</v>
      </c>
      <c r="C52" s="646"/>
      <c r="D52" s="646" t="s">
        <v>92</v>
      </c>
      <c r="E52" s="646"/>
      <c r="F52" s="646" t="s">
        <v>93</v>
      </c>
      <c r="G52" s="646"/>
      <c r="H52" s="646" t="s">
        <v>94</v>
      </c>
      <c r="I52" s="646"/>
      <c r="J52" s="646" t="s">
        <v>95</v>
      </c>
      <c r="K52" s="646"/>
      <c r="L52" s="611" t="s">
        <v>332</v>
      </c>
      <c r="M52" s="611"/>
      <c r="N52" s="646" t="s">
        <v>24</v>
      </c>
      <c r="O52" s="646"/>
      <c r="P52" s="646"/>
      <c r="Q52" s="594"/>
    </row>
    <row r="53" spans="1:17" ht="27" hidden="1">
      <c r="A53" s="609"/>
      <c r="B53" s="434" t="s">
        <v>11</v>
      </c>
      <c r="C53" s="434" t="s">
        <v>12</v>
      </c>
      <c r="D53" s="434" t="s">
        <v>11</v>
      </c>
      <c r="E53" s="434" t="s">
        <v>12</v>
      </c>
      <c r="F53" s="434" t="s">
        <v>11</v>
      </c>
      <c r="G53" s="434" t="s">
        <v>12</v>
      </c>
      <c r="H53" s="434" t="s">
        <v>11</v>
      </c>
      <c r="I53" s="434" t="s">
        <v>12</v>
      </c>
      <c r="J53" s="434" t="s">
        <v>11</v>
      </c>
      <c r="K53" s="434" t="s">
        <v>12</v>
      </c>
      <c r="L53" s="434" t="s">
        <v>11</v>
      </c>
      <c r="M53" s="434" t="s">
        <v>12</v>
      </c>
      <c r="N53" s="434" t="s">
        <v>11</v>
      </c>
      <c r="O53" s="434" t="s">
        <v>12</v>
      </c>
      <c r="P53" s="427" t="s">
        <v>314</v>
      </c>
      <c r="Q53" s="594"/>
    </row>
    <row r="54" spans="1:17" ht="16.2" hidden="1" thickBot="1">
      <c r="A54" s="610"/>
      <c r="B54" s="416" t="s">
        <v>16</v>
      </c>
      <c r="C54" s="416" t="s">
        <v>17</v>
      </c>
      <c r="D54" s="416" t="s">
        <v>16</v>
      </c>
      <c r="E54" s="416" t="s">
        <v>17</v>
      </c>
      <c r="F54" s="416" t="s">
        <v>16</v>
      </c>
      <c r="G54" s="416" t="s">
        <v>17</v>
      </c>
      <c r="H54" s="416" t="s">
        <v>16</v>
      </c>
      <c r="I54" s="416" t="s">
        <v>17</v>
      </c>
      <c r="J54" s="416" t="s">
        <v>16</v>
      </c>
      <c r="K54" s="416" t="s">
        <v>17</v>
      </c>
      <c r="L54" s="416" t="s">
        <v>16</v>
      </c>
      <c r="M54" s="416" t="s">
        <v>17</v>
      </c>
      <c r="N54" s="416" t="s">
        <v>16</v>
      </c>
      <c r="O54" s="416" t="s">
        <v>17</v>
      </c>
      <c r="P54" s="438" t="s">
        <v>18</v>
      </c>
      <c r="Q54" s="595"/>
    </row>
    <row r="55" spans="1:17" ht="18" hidden="1">
      <c r="A55" s="445" t="s">
        <v>39</v>
      </c>
      <c r="B55" s="171">
        <v>4</v>
      </c>
      <c r="C55" s="171">
        <v>5</v>
      </c>
      <c r="D55" s="171">
        <v>0</v>
      </c>
      <c r="E55" s="171">
        <v>1</v>
      </c>
      <c r="F55" s="171">
        <v>0</v>
      </c>
      <c r="G55" s="171">
        <v>0</v>
      </c>
      <c r="H55" s="171">
        <v>4</v>
      </c>
      <c r="I55" s="171">
        <v>0</v>
      </c>
      <c r="J55" s="171">
        <v>2</v>
      </c>
      <c r="K55" s="171">
        <v>3</v>
      </c>
      <c r="L55" s="171">
        <v>0</v>
      </c>
      <c r="M55" s="171">
        <v>1</v>
      </c>
      <c r="N55" s="171">
        <f>SUM(L55,J55,H55,F55,D55,B55)</f>
        <v>10</v>
      </c>
      <c r="O55" s="171">
        <f>SUM(M55,K55,I55,G55,E55,C55)</f>
        <v>10</v>
      </c>
      <c r="P55" s="171">
        <f>O55+N55</f>
        <v>20</v>
      </c>
      <c r="Q55" s="97" t="s">
        <v>40</v>
      </c>
    </row>
    <row r="56" spans="1:17" ht="18" hidden="1">
      <c r="A56" s="432" t="s">
        <v>19</v>
      </c>
      <c r="B56" s="161">
        <v>29</v>
      </c>
      <c r="C56" s="161">
        <v>16</v>
      </c>
      <c r="D56" s="161">
        <v>5</v>
      </c>
      <c r="E56" s="161">
        <v>0</v>
      </c>
      <c r="F56" s="161">
        <v>39</v>
      </c>
      <c r="G56" s="161">
        <v>7</v>
      </c>
      <c r="H56" s="161">
        <v>0</v>
      </c>
      <c r="I56" s="161">
        <v>1</v>
      </c>
      <c r="J56" s="161">
        <v>13</v>
      </c>
      <c r="K56" s="161">
        <v>3</v>
      </c>
      <c r="L56" s="161">
        <v>0</v>
      </c>
      <c r="M56" s="161">
        <v>0</v>
      </c>
      <c r="N56" s="171">
        <f t="shared" ref="N56:O63" si="20">SUM(L56,J56,H56,F56,D56,B56)</f>
        <v>86</v>
      </c>
      <c r="O56" s="171">
        <f t="shared" si="20"/>
        <v>27</v>
      </c>
      <c r="P56" s="171">
        <f t="shared" ref="P56:P63" si="21">O56+N56</f>
        <v>113</v>
      </c>
      <c r="Q56" s="97" t="s">
        <v>20</v>
      </c>
    </row>
    <row r="57" spans="1:17" ht="18" hidden="1">
      <c r="A57" s="432" t="s">
        <v>46</v>
      </c>
      <c r="B57" s="161">
        <v>11</v>
      </c>
      <c r="C57" s="161">
        <v>4</v>
      </c>
      <c r="D57" s="161">
        <v>1</v>
      </c>
      <c r="E57" s="161">
        <v>2</v>
      </c>
      <c r="F57" s="161">
        <v>5</v>
      </c>
      <c r="G57" s="161">
        <v>0</v>
      </c>
      <c r="H57" s="161">
        <v>7</v>
      </c>
      <c r="I57" s="161">
        <v>0</v>
      </c>
      <c r="J57" s="161">
        <v>9</v>
      </c>
      <c r="K57" s="161">
        <v>1</v>
      </c>
      <c r="L57" s="161">
        <v>0</v>
      </c>
      <c r="M57" s="161">
        <v>0</v>
      </c>
      <c r="N57" s="171">
        <f t="shared" si="20"/>
        <v>33</v>
      </c>
      <c r="O57" s="171">
        <f t="shared" si="20"/>
        <v>7</v>
      </c>
      <c r="P57" s="171">
        <f t="shared" si="21"/>
        <v>40</v>
      </c>
      <c r="Q57" s="97" t="s">
        <v>47</v>
      </c>
    </row>
    <row r="58" spans="1:17" ht="18" hidden="1">
      <c r="A58" s="432" t="s">
        <v>21</v>
      </c>
      <c r="B58" s="161">
        <v>10</v>
      </c>
      <c r="C58" s="161">
        <v>6</v>
      </c>
      <c r="D58" s="161">
        <v>0</v>
      </c>
      <c r="E58" s="161">
        <v>0</v>
      </c>
      <c r="F58" s="161">
        <v>0</v>
      </c>
      <c r="G58" s="161">
        <v>0</v>
      </c>
      <c r="H58" s="161">
        <v>8</v>
      </c>
      <c r="I58" s="161">
        <v>4</v>
      </c>
      <c r="J58" s="161">
        <v>4</v>
      </c>
      <c r="K58" s="161">
        <v>5</v>
      </c>
      <c r="L58" s="161">
        <v>1</v>
      </c>
      <c r="M58" s="161">
        <v>0</v>
      </c>
      <c r="N58" s="171">
        <f t="shared" si="20"/>
        <v>23</v>
      </c>
      <c r="O58" s="171">
        <f t="shared" si="20"/>
        <v>15</v>
      </c>
      <c r="P58" s="171">
        <f t="shared" si="21"/>
        <v>38</v>
      </c>
      <c r="Q58" s="97" t="s">
        <v>49</v>
      </c>
    </row>
    <row r="59" spans="1:17" ht="27" hidden="1">
      <c r="A59" s="142" t="s">
        <v>58</v>
      </c>
      <c r="B59" s="161" t="s">
        <v>445</v>
      </c>
      <c r="C59" s="161" t="s">
        <v>445</v>
      </c>
      <c r="D59" s="161" t="s">
        <v>445</v>
      </c>
      <c r="E59" s="161" t="s">
        <v>445</v>
      </c>
      <c r="F59" s="161" t="s">
        <v>445</v>
      </c>
      <c r="G59" s="161" t="s">
        <v>445</v>
      </c>
      <c r="H59" s="161" t="s">
        <v>445</v>
      </c>
      <c r="I59" s="161" t="s">
        <v>445</v>
      </c>
      <c r="J59" s="161" t="s">
        <v>445</v>
      </c>
      <c r="K59" s="161" t="s">
        <v>445</v>
      </c>
      <c r="L59" s="161" t="s">
        <v>445</v>
      </c>
      <c r="M59" s="161" t="s">
        <v>445</v>
      </c>
      <c r="N59" s="161" t="s">
        <v>445</v>
      </c>
      <c r="O59" s="161" t="s">
        <v>445</v>
      </c>
      <c r="P59" s="161" t="s">
        <v>445</v>
      </c>
      <c r="Q59" s="483" t="s">
        <v>59</v>
      </c>
    </row>
    <row r="60" spans="1:17" ht="18" hidden="1">
      <c r="A60" s="484" t="s">
        <v>50</v>
      </c>
      <c r="B60" s="161">
        <v>4</v>
      </c>
      <c r="C60" s="161">
        <v>4</v>
      </c>
      <c r="D60" s="161">
        <v>2</v>
      </c>
      <c r="E60" s="161">
        <v>0</v>
      </c>
      <c r="F60" s="161">
        <v>11</v>
      </c>
      <c r="G60" s="161">
        <v>0</v>
      </c>
      <c r="H60" s="161">
        <v>10</v>
      </c>
      <c r="I60" s="161">
        <v>1</v>
      </c>
      <c r="J60" s="161">
        <v>4</v>
      </c>
      <c r="K60" s="161">
        <v>2</v>
      </c>
      <c r="L60" s="161">
        <v>0</v>
      </c>
      <c r="M60" s="161">
        <v>0</v>
      </c>
      <c r="N60" s="171">
        <f t="shared" si="20"/>
        <v>31</v>
      </c>
      <c r="O60" s="171">
        <f t="shared" si="20"/>
        <v>7</v>
      </c>
      <c r="P60" s="171">
        <f t="shared" si="21"/>
        <v>38</v>
      </c>
      <c r="Q60" s="97" t="s">
        <v>51</v>
      </c>
    </row>
    <row r="61" spans="1:17" ht="18" hidden="1">
      <c r="A61" s="142" t="s">
        <v>52</v>
      </c>
      <c r="B61" s="161">
        <v>12</v>
      </c>
      <c r="C61" s="161">
        <v>2</v>
      </c>
      <c r="D61" s="161">
        <v>5</v>
      </c>
      <c r="E61" s="161">
        <v>0</v>
      </c>
      <c r="F61" s="161">
        <v>0</v>
      </c>
      <c r="G61" s="161">
        <v>1</v>
      </c>
      <c r="H61" s="161">
        <v>4</v>
      </c>
      <c r="I61" s="161">
        <v>0</v>
      </c>
      <c r="J61" s="161">
        <v>5</v>
      </c>
      <c r="K61" s="161">
        <v>3</v>
      </c>
      <c r="L61" s="161">
        <v>0</v>
      </c>
      <c r="M61" s="161">
        <v>0</v>
      </c>
      <c r="N61" s="171">
        <f t="shared" si="20"/>
        <v>26</v>
      </c>
      <c r="O61" s="171">
        <f t="shared" si="20"/>
        <v>6</v>
      </c>
      <c r="P61" s="171">
        <f t="shared" si="21"/>
        <v>32</v>
      </c>
      <c r="Q61" s="97" t="s">
        <v>53</v>
      </c>
    </row>
    <row r="62" spans="1:17" ht="18" hidden="1">
      <c r="A62" s="142" t="s">
        <v>56</v>
      </c>
      <c r="B62" s="161" t="s">
        <v>445</v>
      </c>
      <c r="C62" s="161" t="s">
        <v>445</v>
      </c>
      <c r="D62" s="161" t="s">
        <v>445</v>
      </c>
      <c r="E62" s="161" t="s">
        <v>445</v>
      </c>
      <c r="F62" s="161" t="s">
        <v>445</v>
      </c>
      <c r="G62" s="161" t="s">
        <v>445</v>
      </c>
      <c r="H62" s="161" t="s">
        <v>445</v>
      </c>
      <c r="I62" s="161" t="s">
        <v>445</v>
      </c>
      <c r="J62" s="161" t="s">
        <v>445</v>
      </c>
      <c r="K62" s="161" t="s">
        <v>445</v>
      </c>
      <c r="L62" s="161" t="s">
        <v>445</v>
      </c>
      <c r="M62" s="161" t="s">
        <v>445</v>
      </c>
      <c r="N62" s="171" t="s">
        <v>445</v>
      </c>
      <c r="O62" s="171" t="s">
        <v>445</v>
      </c>
      <c r="P62" s="171" t="s">
        <v>445</v>
      </c>
      <c r="Q62" s="97" t="s">
        <v>57</v>
      </c>
    </row>
    <row r="63" spans="1:17" ht="18.600000000000001" hidden="1" thickBot="1">
      <c r="A63" s="485" t="s">
        <v>69</v>
      </c>
      <c r="B63" s="164">
        <v>13</v>
      </c>
      <c r="C63" s="164">
        <v>8</v>
      </c>
      <c r="D63" s="164">
        <v>0</v>
      </c>
      <c r="E63" s="164">
        <v>2</v>
      </c>
      <c r="F63" s="164">
        <v>1</v>
      </c>
      <c r="G63" s="164">
        <v>1</v>
      </c>
      <c r="H63" s="164">
        <v>0</v>
      </c>
      <c r="I63" s="164">
        <v>0</v>
      </c>
      <c r="J63" s="164">
        <v>1</v>
      </c>
      <c r="K63" s="164">
        <v>3</v>
      </c>
      <c r="L63" s="164">
        <v>0</v>
      </c>
      <c r="M63" s="164">
        <v>0</v>
      </c>
      <c r="N63" s="164">
        <f t="shared" si="20"/>
        <v>15</v>
      </c>
      <c r="O63" s="164">
        <f t="shared" si="20"/>
        <v>14</v>
      </c>
      <c r="P63" s="164">
        <f t="shared" si="21"/>
        <v>29</v>
      </c>
      <c r="Q63" s="486" t="s">
        <v>62</v>
      </c>
    </row>
    <row r="64" spans="1:17" ht="18.600000000000001" hidden="1" thickBot="1">
      <c r="A64" s="446" t="s">
        <v>23</v>
      </c>
      <c r="B64" s="278">
        <f t="shared" ref="B64:P64" si="22">SUM(B55:B63)</f>
        <v>83</v>
      </c>
      <c r="C64" s="278">
        <f t="shared" si="22"/>
        <v>45</v>
      </c>
      <c r="D64" s="278">
        <f t="shared" si="22"/>
        <v>13</v>
      </c>
      <c r="E64" s="278">
        <f t="shared" si="22"/>
        <v>5</v>
      </c>
      <c r="F64" s="278">
        <f t="shared" si="22"/>
        <v>56</v>
      </c>
      <c r="G64" s="278">
        <f t="shared" si="22"/>
        <v>9</v>
      </c>
      <c r="H64" s="278">
        <f t="shared" si="22"/>
        <v>33</v>
      </c>
      <c r="I64" s="278">
        <f t="shared" si="22"/>
        <v>6</v>
      </c>
      <c r="J64" s="278">
        <f t="shared" si="22"/>
        <v>38</v>
      </c>
      <c r="K64" s="278">
        <f t="shared" si="22"/>
        <v>20</v>
      </c>
      <c r="L64" s="278">
        <f t="shared" si="22"/>
        <v>1</v>
      </c>
      <c r="M64" s="278">
        <f t="shared" si="22"/>
        <v>1</v>
      </c>
      <c r="N64" s="278">
        <f t="shared" si="22"/>
        <v>224</v>
      </c>
      <c r="O64" s="278">
        <f t="shared" si="22"/>
        <v>86</v>
      </c>
      <c r="P64" s="278">
        <f t="shared" si="22"/>
        <v>310</v>
      </c>
      <c r="Q64" s="152" t="s">
        <v>24</v>
      </c>
    </row>
    <row r="65" spans="1:17" hidden="1"/>
    <row r="66" spans="1:17" hidden="1"/>
    <row r="67" spans="1:17" hidden="1"/>
    <row r="68" spans="1:17" hidden="1"/>
    <row r="69" spans="1:17" ht="17.399999999999999" hidden="1">
      <c r="A69" s="648" t="s">
        <v>444</v>
      </c>
      <c r="B69" s="648"/>
      <c r="C69" s="648"/>
      <c r="D69" s="648"/>
      <c r="E69" s="648"/>
      <c r="F69" s="648"/>
      <c r="G69" s="648"/>
      <c r="H69" s="648"/>
      <c r="I69" s="648"/>
      <c r="J69" s="648"/>
      <c r="K69" s="648"/>
      <c r="L69" s="648"/>
      <c r="M69" s="648"/>
      <c r="N69" s="648"/>
      <c r="O69" s="648"/>
      <c r="P69" s="648"/>
      <c r="Q69" s="648"/>
    </row>
    <row r="70" spans="1:17" ht="17.399999999999999" hidden="1">
      <c r="A70" s="649" t="s">
        <v>105</v>
      </c>
      <c r="B70" s="649"/>
      <c r="C70" s="649"/>
      <c r="D70" s="649"/>
      <c r="E70" s="649"/>
      <c r="F70" s="649"/>
      <c r="G70" s="649"/>
      <c r="H70" s="649"/>
      <c r="I70" s="649"/>
      <c r="J70" s="649"/>
      <c r="K70" s="649"/>
      <c r="L70" s="649"/>
      <c r="M70" s="649"/>
      <c r="N70" s="649"/>
      <c r="O70" s="649"/>
      <c r="P70" s="649"/>
      <c r="Q70" s="649"/>
    </row>
    <row r="71" spans="1:17" ht="18" hidden="1" thickBot="1">
      <c r="A71" s="650" t="s">
        <v>512</v>
      </c>
      <c r="B71" s="650"/>
      <c r="C71" s="487"/>
      <c r="D71" s="487"/>
      <c r="E71" s="487"/>
      <c r="F71" s="487"/>
      <c r="G71" s="487"/>
      <c r="H71" s="487"/>
      <c r="I71" s="487"/>
      <c r="J71" s="487"/>
      <c r="K71" s="487"/>
      <c r="L71" s="487"/>
      <c r="M71" s="487"/>
      <c r="N71" s="487"/>
      <c r="O71" s="487"/>
      <c r="P71" s="651" t="s">
        <v>72</v>
      </c>
      <c r="Q71" s="651"/>
    </row>
    <row r="72" spans="1:17" ht="18" hidden="1" thickTop="1">
      <c r="A72" s="652" t="s">
        <v>28</v>
      </c>
      <c r="B72" s="655" t="s">
        <v>86</v>
      </c>
      <c r="C72" s="655"/>
      <c r="D72" s="655" t="s">
        <v>87</v>
      </c>
      <c r="E72" s="655"/>
      <c r="F72" s="655" t="s">
        <v>88</v>
      </c>
      <c r="G72" s="655"/>
      <c r="H72" s="655" t="s">
        <v>89</v>
      </c>
      <c r="I72" s="655"/>
      <c r="J72" s="655" t="s">
        <v>90</v>
      </c>
      <c r="K72" s="655"/>
      <c r="L72" s="656" t="s">
        <v>106</v>
      </c>
      <c r="M72" s="656"/>
      <c r="N72" s="655" t="s">
        <v>23</v>
      </c>
      <c r="O72" s="655"/>
      <c r="P72" s="655"/>
      <c r="Q72" s="657" t="s">
        <v>7</v>
      </c>
    </row>
    <row r="73" spans="1:17" ht="27" hidden="1">
      <c r="A73" s="653"/>
      <c r="B73" s="641" t="s">
        <v>91</v>
      </c>
      <c r="C73" s="641"/>
      <c r="D73" s="641" t="s">
        <v>92</v>
      </c>
      <c r="E73" s="641"/>
      <c r="F73" s="641" t="s">
        <v>93</v>
      </c>
      <c r="G73" s="641"/>
      <c r="H73" s="641" t="s">
        <v>94</v>
      </c>
      <c r="I73" s="641"/>
      <c r="J73" s="641" t="s">
        <v>95</v>
      </c>
      <c r="K73" s="641"/>
      <c r="L73" s="641" t="s">
        <v>332</v>
      </c>
      <c r="M73" s="641"/>
      <c r="N73" s="594" t="s">
        <v>24</v>
      </c>
      <c r="O73" s="594"/>
      <c r="P73" s="594"/>
      <c r="Q73" s="658"/>
    </row>
    <row r="74" spans="1:17" ht="27" hidden="1">
      <c r="A74" s="653"/>
      <c r="B74" s="270" t="s">
        <v>11</v>
      </c>
      <c r="C74" s="270" t="s">
        <v>12</v>
      </c>
      <c r="D74" s="270" t="s">
        <v>11</v>
      </c>
      <c r="E74" s="270" t="s">
        <v>12</v>
      </c>
      <c r="F74" s="270" t="s">
        <v>11</v>
      </c>
      <c r="G74" s="270" t="s">
        <v>12</v>
      </c>
      <c r="H74" s="270" t="s">
        <v>11</v>
      </c>
      <c r="I74" s="270" t="s">
        <v>12</v>
      </c>
      <c r="J74" s="270" t="s">
        <v>11</v>
      </c>
      <c r="K74" s="270" t="s">
        <v>12</v>
      </c>
      <c r="L74" s="270" t="s">
        <v>11</v>
      </c>
      <c r="M74" s="270" t="s">
        <v>12</v>
      </c>
      <c r="N74" s="270" t="s">
        <v>11</v>
      </c>
      <c r="O74" s="270" t="s">
        <v>12</v>
      </c>
      <c r="P74" s="488" t="s">
        <v>13</v>
      </c>
      <c r="Q74" s="658"/>
    </row>
    <row r="75" spans="1:17" ht="16.2" hidden="1" thickBot="1">
      <c r="A75" s="654"/>
      <c r="B75" s="489" t="s">
        <v>16</v>
      </c>
      <c r="C75" s="489" t="s">
        <v>17</v>
      </c>
      <c r="D75" s="489" t="s">
        <v>16</v>
      </c>
      <c r="E75" s="489" t="s">
        <v>17</v>
      </c>
      <c r="F75" s="489" t="s">
        <v>16</v>
      </c>
      <c r="G75" s="489" t="s">
        <v>17</v>
      </c>
      <c r="H75" s="489" t="s">
        <v>16</v>
      </c>
      <c r="I75" s="489" t="s">
        <v>17</v>
      </c>
      <c r="J75" s="489" t="s">
        <v>16</v>
      </c>
      <c r="K75" s="489" t="s">
        <v>17</v>
      </c>
      <c r="L75" s="489" t="s">
        <v>16</v>
      </c>
      <c r="M75" s="489" t="s">
        <v>17</v>
      </c>
      <c r="N75" s="489" t="s">
        <v>16</v>
      </c>
      <c r="O75" s="489" t="s">
        <v>17</v>
      </c>
      <c r="P75" s="170" t="s">
        <v>18</v>
      </c>
      <c r="Q75" s="659"/>
    </row>
    <row r="76" spans="1:17" ht="18" hidden="1" thickTop="1">
      <c r="A76" s="439" t="s">
        <v>19</v>
      </c>
      <c r="B76" s="490">
        <v>7</v>
      </c>
      <c r="C76" s="490">
        <v>32</v>
      </c>
      <c r="D76" s="490">
        <v>0</v>
      </c>
      <c r="E76" s="490">
        <v>0</v>
      </c>
      <c r="F76" s="490">
        <v>4</v>
      </c>
      <c r="G76" s="490">
        <v>2</v>
      </c>
      <c r="H76" s="490">
        <v>1</v>
      </c>
      <c r="I76" s="490">
        <v>2</v>
      </c>
      <c r="J76" s="490">
        <v>4</v>
      </c>
      <c r="K76" s="490">
        <v>5</v>
      </c>
      <c r="L76" s="490">
        <v>0</v>
      </c>
      <c r="M76" s="490">
        <v>0</v>
      </c>
      <c r="N76" s="490">
        <v>16</v>
      </c>
      <c r="O76" s="490">
        <v>41</v>
      </c>
      <c r="P76" s="490">
        <v>57</v>
      </c>
      <c r="Q76" s="491" t="s">
        <v>20</v>
      </c>
    </row>
    <row r="77" spans="1:17" ht="18" hidden="1" thickBot="1">
      <c r="A77" s="441" t="s">
        <v>21</v>
      </c>
      <c r="B77" s="492">
        <v>43</v>
      </c>
      <c r="C77" s="492">
        <v>4</v>
      </c>
      <c r="D77" s="492">
        <v>1</v>
      </c>
      <c r="E77" s="492">
        <v>0</v>
      </c>
      <c r="F77" s="492">
        <v>1</v>
      </c>
      <c r="G77" s="492">
        <v>1</v>
      </c>
      <c r="H77" s="492">
        <v>0</v>
      </c>
      <c r="I77" s="492">
        <v>0</v>
      </c>
      <c r="J77" s="492">
        <v>5</v>
      </c>
      <c r="K77" s="492">
        <v>1</v>
      </c>
      <c r="L77" s="492">
        <v>0</v>
      </c>
      <c r="M77" s="492">
        <v>0</v>
      </c>
      <c r="N77" s="492">
        <v>50</v>
      </c>
      <c r="O77" s="492">
        <v>6</v>
      </c>
      <c r="P77" s="492">
        <v>56</v>
      </c>
      <c r="Q77" s="493" t="s">
        <v>22</v>
      </c>
    </row>
    <row r="78" spans="1:17" ht="18" hidden="1" thickBot="1">
      <c r="A78" s="442" t="s">
        <v>23</v>
      </c>
      <c r="B78" s="494">
        <f>SUM(B76:B77)</f>
        <v>50</v>
      </c>
      <c r="C78" s="494">
        <f t="shared" ref="C78:P78" si="23">SUM(C76:C77)</f>
        <v>36</v>
      </c>
      <c r="D78" s="494">
        <f t="shared" si="23"/>
        <v>1</v>
      </c>
      <c r="E78" s="494">
        <f t="shared" si="23"/>
        <v>0</v>
      </c>
      <c r="F78" s="494">
        <f t="shared" si="23"/>
        <v>5</v>
      </c>
      <c r="G78" s="494">
        <f t="shared" si="23"/>
        <v>3</v>
      </c>
      <c r="H78" s="494">
        <f t="shared" si="23"/>
        <v>1</v>
      </c>
      <c r="I78" s="494">
        <f t="shared" si="23"/>
        <v>2</v>
      </c>
      <c r="J78" s="494">
        <f t="shared" si="23"/>
        <v>9</v>
      </c>
      <c r="K78" s="494">
        <f t="shared" si="23"/>
        <v>6</v>
      </c>
      <c r="L78" s="494">
        <f t="shared" si="23"/>
        <v>0</v>
      </c>
      <c r="M78" s="494">
        <f t="shared" si="23"/>
        <v>0</v>
      </c>
      <c r="N78" s="494">
        <f t="shared" si="23"/>
        <v>66</v>
      </c>
      <c r="O78" s="494">
        <f t="shared" si="23"/>
        <v>47</v>
      </c>
      <c r="P78" s="494">
        <f t="shared" si="23"/>
        <v>113</v>
      </c>
      <c r="Q78" s="495" t="s">
        <v>24</v>
      </c>
    </row>
    <row r="79" spans="1:17" hidden="1"/>
    <row r="80" spans="1:17" hidden="1"/>
    <row r="81" spans="1:17" hidden="1"/>
    <row r="82" spans="1:17" hidden="1"/>
    <row r="83" spans="1:17" hidden="1"/>
    <row r="84" spans="1:17" ht="18" hidden="1">
      <c r="A84" s="601" t="s">
        <v>499</v>
      </c>
      <c r="B84" s="601"/>
      <c r="C84" s="601"/>
      <c r="D84" s="601"/>
      <c r="E84" s="601"/>
      <c r="F84" s="601"/>
      <c r="G84" s="601"/>
      <c r="H84" s="601"/>
      <c r="I84" s="601"/>
      <c r="J84" s="601"/>
      <c r="K84" s="601"/>
      <c r="L84" s="601"/>
      <c r="M84" s="601"/>
      <c r="N84" s="601"/>
      <c r="O84" s="601"/>
      <c r="P84" s="601"/>
      <c r="Q84" s="109"/>
    </row>
    <row r="85" spans="1:17" ht="15.6" hidden="1">
      <c r="A85" s="660" t="s">
        <v>500</v>
      </c>
      <c r="B85" s="660"/>
      <c r="C85" s="660"/>
      <c r="D85" s="660"/>
      <c r="E85" s="660"/>
      <c r="F85" s="660"/>
      <c r="G85" s="660"/>
      <c r="H85" s="660"/>
      <c r="I85" s="660"/>
      <c r="J85" s="660"/>
      <c r="K85" s="660"/>
      <c r="L85" s="660"/>
      <c r="M85" s="660"/>
      <c r="N85" s="660"/>
      <c r="O85" s="660"/>
      <c r="P85" s="660"/>
      <c r="Q85" s="660"/>
    </row>
    <row r="86" spans="1:17" ht="18.600000000000001" hidden="1" thickBot="1">
      <c r="A86" s="401" t="s">
        <v>517</v>
      </c>
      <c r="B86" s="401"/>
      <c r="C86" s="401"/>
      <c r="D86" s="401"/>
      <c r="E86" s="401"/>
      <c r="F86" s="401"/>
      <c r="G86" s="401"/>
      <c r="H86" s="401"/>
      <c r="I86" s="401"/>
      <c r="J86" s="401"/>
      <c r="K86" s="401"/>
      <c r="L86" s="401"/>
      <c r="M86" s="401"/>
      <c r="N86" s="401"/>
      <c r="O86" s="401"/>
      <c r="P86" s="661" t="s">
        <v>458</v>
      </c>
      <c r="Q86" s="661"/>
    </row>
    <row r="87" spans="1:17" ht="19.5" hidden="1" customHeight="1" thickTop="1">
      <c r="A87" s="598" t="s">
        <v>28</v>
      </c>
      <c r="B87" s="608" t="s">
        <v>86</v>
      </c>
      <c r="C87" s="608"/>
      <c r="D87" s="608" t="s">
        <v>87</v>
      </c>
      <c r="E87" s="608"/>
      <c r="F87" s="608" t="s">
        <v>88</v>
      </c>
      <c r="G87" s="608"/>
      <c r="H87" s="608" t="s">
        <v>89</v>
      </c>
      <c r="I87" s="608"/>
      <c r="J87" s="608" t="s">
        <v>90</v>
      </c>
      <c r="K87" s="608"/>
      <c r="L87" s="608" t="s">
        <v>502</v>
      </c>
      <c r="M87" s="608"/>
      <c r="N87" s="608" t="s">
        <v>31</v>
      </c>
      <c r="O87" s="608"/>
      <c r="P87" s="608"/>
      <c r="Q87" s="402"/>
    </row>
    <row r="88" spans="1:17" ht="15.75" hidden="1" customHeight="1">
      <c r="A88" s="599"/>
      <c r="B88" s="611" t="s">
        <v>91</v>
      </c>
      <c r="C88" s="611"/>
      <c r="D88" s="611" t="s">
        <v>92</v>
      </c>
      <c r="E88" s="611"/>
      <c r="F88" s="611" t="s">
        <v>93</v>
      </c>
      <c r="G88" s="611"/>
      <c r="H88" s="611" t="s">
        <v>94</v>
      </c>
      <c r="I88" s="611"/>
      <c r="J88" s="611" t="s">
        <v>503</v>
      </c>
      <c r="K88" s="611"/>
      <c r="L88" s="611" t="s">
        <v>332</v>
      </c>
      <c r="M88" s="611"/>
      <c r="N88" s="611" t="s">
        <v>24</v>
      </c>
      <c r="O88" s="611"/>
      <c r="P88" s="611"/>
      <c r="Q88" s="402"/>
    </row>
    <row r="89" spans="1:17" ht="27" hidden="1">
      <c r="A89" s="599"/>
      <c r="B89" s="270" t="s">
        <v>11</v>
      </c>
      <c r="C89" s="270" t="s">
        <v>12</v>
      </c>
      <c r="D89" s="270" t="s">
        <v>11</v>
      </c>
      <c r="E89" s="270" t="s">
        <v>12</v>
      </c>
      <c r="F89" s="270" t="s">
        <v>11</v>
      </c>
      <c r="G89" s="270" t="s">
        <v>12</v>
      </c>
      <c r="H89" s="270" t="s">
        <v>11</v>
      </c>
      <c r="I89" s="270" t="s">
        <v>12</v>
      </c>
      <c r="J89" s="270" t="s">
        <v>11</v>
      </c>
      <c r="K89" s="270" t="s">
        <v>12</v>
      </c>
      <c r="L89" s="270" t="s">
        <v>11</v>
      </c>
      <c r="M89" s="270" t="s">
        <v>12</v>
      </c>
      <c r="N89" s="270" t="s">
        <v>11</v>
      </c>
      <c r="O89" s="270" t="s">
        <v>12</v>
      </c>
      <c r="P89" s="428" t="s">
        <v>13</v>
      </c>
      <c r="Q89" s="402"/>
    </row>
    <row r="90" spans="1:17" ht="16.5" hidden="1" customHeight="1" thickBot="1">
      <c r="A90" s="662"/>
      <c r="B90" s="403" t="s">
        <v>16</v>
      </c>
      <c r="C90" s="403" t="s">
        <v>17</v>
      </c>
      <c r="D90" s="403" t="s">
        <v>16</v>
      </c>
      <c r="E90" s="403" t="s">
        <v>17</v>
      </c>
      <c r="F90" s="403" t="s">
        <v>16</v>
      </c>
      <c r="G90" s="403" t="s">
        <v>17</v>
      </c>
      <c r="H90" s="403" t="s">
        <v>16</v>
      </c>
      <c r="I90" s="403" t="s">
        <v>17</v>
      </c>
      <c r="J90" s="403" t="s">
        <v>16</v>
      </c>
      <c r="K90" s="403" t="s">
        <v>17</v>
      </c>
      <c r="L90" s="403" t="s">
        <v>16</v>
      </c>
      <c r="M90" s="403" t="s">
        <v>17</v>
      </c>
      <c r="N90" s="403" t="s">
        <v>16</v>
      </c>
      <c r="O90" s="403" t="s">
        <v>17</v>
      </c>
      <c r="P90" s="403" t="s">
        <v>147</v>
      </c>
      <c r="Q90" s="404"/>
    </row>
    <row r="91" spans="1:17" ht="18.600000000000001" hidden="1" thickTop="1">
      <c r="A91" s="177" t="s">
        <v>125</v>
      </c>
      <c r="B91" s="158">
        <v>0</v>
      </c>
      <c r="C91" s="158">
        <v>1</v>
      </c>
      <c r="D91" s="158">
        <v>0</v>
      </c>
      <c r="E91" s="158">
        <v>0</v>
      </c>
      <c r="F91" s="158">
        <v>0</v>
      </c>
      <c r="G91" s="158">
        <v>1</v>
      </c>
      <c r="H91" s="158">
        <v>0</v>
      </c>
      <c r="I91" s="158">
        <v>1</v>
      </c>
      <c r="J91" s="158">
        <v>0</v>
      </c>
      <c r="K91" s="158">
        <v>1</v>
      </c>
      <c r="L91" s="158">
        <v>0</v>
      </c>
      <c r="M91" s="158">
        <v>0</v>
      </c>
      <c r="N91" s="158">
        <f t="shared" ref="N91:O105" si="24">SUM(L91,J91,H91,F91,D91,B91)</f>
        <v>0</v>
      </c>
      <c r="O91" s="158">
        <f t="shared" si="24"/>
        <v>4</v>
      </c>
      <c r="P91" s="158">
        <f t="shared" ref="P91:P105" si="25">SUM(N91:O91)</f>
        <v>4</v>
      </c>
      <c r="Q91" s="440" t="s">
        <v>36</v>
      </c>
    </row>
    <row r="92" spans="1:17" ht="18" hidden="1">
      <c r="A92" s="432" t="s">
        <v>39</v>
      </c>
      <c r="B92" s="344">
        <v>3</v>
      </c>
      <c r="C92" s="344">
        <v>2</v>
      </c>
      <c r="D92" s="161">
        <v>2</v>
      </c>
      <c r="E92" s="344">
        <v>6</v>
      </c>
      <c r="F92" s="344">
        <v>1</v>
      </c>
      <c r="G92" s="161">
        <v>3</v>
      </c>
      <c r="H92" s="344">
        <v>2</v>
      </c>
      <c r="I92" s="344">
        <v>2</v>
      </c>
      <c r="J92" s="161">
        <v>11</v>
      </c>
      <c r="K92" s="344">
        <v>27</v>
      </c>
      <c r="L92" s="344">
        <v>1</v>
      </c>
      <c r="M92" s="161">
        <v>3</v>
      </c>
      <c r="N92" s="405">
        <f t="shared" si="24"/>
        <v>20</v>
      </c>
      <c r="O92" s="405">
        <f t="shared" si="24"/>
        <v>43</v>
      </c>
      <c r="P92" s="171">
        <f t="shared" si="25"/>
        <v>63</v>
      </c>
      <c r="Q92" s="406"/>
    </row>
    <row r="93" spans="1:17" ht="18" hidden="1">
      <c r="A93" s="432" t="s">
        <v>126</v>
      </c>
      <c r="B93" s="344">
        <v>0</v>
      </c>
      <c r="C93" s="344">
        <v>5</v>
      </c>
      <c r="D93" s="161">
        <v>0</v>
      </c>
      <c r="E93" s="344">
        <v>0</v>
      </c>
      <c r="F93" s="344">
        <v>0</v>
      </c>
      <c r="G93" s="161">
        <v>1</v>
      </c>
      <c r="H93" s="344">
        <v>0</v>
      </c>
      <c r="I93" s="344">
        <v>3</v>
      </c>
      <c r="J93" s="161">
        <v>0</v>
      </c>
      <c r="K93" s="344">
        <v>18</v>
      </c>
      <c r="L93" s="344">
        <v>0</v>
      </c>
      <c r="M93" s="161">
        <v>0</v>
      </c>
      <c r="N93" s="344">
        <f t="shared" si="24"/>
        <v>0</v>
      </c>
      <c r="O93" s="344">
        <f t="shared" si="24"/>
        <v>27</v>
      </c>
      <c r="P93" s="161">
        <f t="shared" si="25"/>
        <v>27</v>
      </c>
      <c r="Q93" s="408"/>
    </row>
    <row r="94" spans="1:17" ht="18" hidden="1">
      <c r="A94" s="432" t="s">
        <v>127</v>
      </c>
      <c r="B94" s="344">
        <v>3</v>
      </c>
      <c r="C94" s="344">
        <v>2</v>
      </c>
      <c r="D94" s="161">
        <v>0</v>
      </c>
      <c r="E94" s="344">
        <v>0</v>
      </c>
      <c r="F94" s="344">
        <v>4</v>
      </c>
      <c r="G94" s="161">
        <v>6</v>
      </c>
      <c r="H94" s="344">
        <v>2</v>
      </c>
      <c r="I94" s="344">
        <v>5</v>
      </c>
      <c r="J94" s="161">
        <v>4</v>
      </c>
      <c r="K94" s="344">
        <v>0</v>
      </c>
      <c r="L94" s="344">
        <v>0</v>
      </c>
      <c r="M94" s="161">
        <v>0</v>
      </c>
      <c r="N94" s="344">
        <f t="shared" si="24"/>
        <v>13</v>
      </c>
      <c r="O94" s="344">
        <f t="shared" si="24"/>
        <v>13</v>
      </c>
      <c r="P94" s="161">
        <f t="shared" si="25"/>
        <v>26</v>
      </c>
      <c r="Q94" s="408"/>
    </row>
    <row r="95" spans="1:17" ht="18" hidden="1">
      <c r="A95" s="432" t="s">
        <v>19</v>
      </c>
      <c r="B95" s="344">
        <v>83</v>
      </c>
      <c r="C95" s="344">
        <v>46</v>
      </c>
      <c r="D95" s="161">
        <v>12</v>
      </c>
      <c r="E95" s="344">
        <v>23</v>
      </c>
      <c r="F95" s="344">
        <v>16</v>
      </c>
      <c r="G95" s="161">
        <v>23</v>
      </c>
      <c r="H95" s="344">
        <v>19</v>
      </c>
      <c r="I95" s="344">
        <v>53</v>
      </c>
      <c r="J95" s="161">
        <v>56</v>
      </c>
      <c r="K95" s="344">
        <v>175</v>
      </c>
      <c r="L95" s="344">
        <v>5</v>
      </c>
      <c r="M95" s="161">
        <v>3</v>
      </c>
      <c r="N95" s="344">
        <f t="shared" si="24"/>
        <v>191</v>
      </c>
      <c r="O95" s="344">
        <f t="shared" si="24"/>
        <v>323</v>
      </c>
      <c r="P95" s="161">
        <f t="shared" si="25"/>
        <v>514</v>
      </c>
      <c r="Q95" s="408"/>
    </row>
    <row r="96" spans="1:17" ht="18" hidden="1">
      <c r="A96" s="432" t="s">
        <v>46</v>
      </c>
      <c r="B96" s="344">
        <v>3</v>
      </c>
      <c r="C96" s="344">
        <v>1</v>
      </c>
      <c r="D96" s="161">
        <v>0</v>
      </c>
      <c r="E96" s="344">
        <v>1</v>
      </c>
      <c r="F96" s="344">
        <v>0</v>
      </c>
      <c r="G96" s="161">
        <v>2</v>
      </c>
      <c r="H96" s="344">
        <v>0</v>
      </c>
      <c r="I96" s="344">
        <v>5</v>
      </c>
      <c r="J96" s="161">
        <v>1</v>
      </c>
      <c r="K96" s="344">
        <v>3</v>
      </c>
      <c r="L96" s="344">
        <v>0</v>
      </c>
      <c r="M96" s="161">
        <v>0</v>
      </c>
      <c r="N96" s="344">
        <f t="shared" si="24"/>
        <v>4</v>
      </c>
      <c r="O96" s="344">
        <f t="shared" si="24"/>
        <v>12</v>
      </c>
      <c r="P96" s="161">
        <f t="shared" si="25"/>
        <v>16</v>
      </c>
      <c r="Q96" s="408"/>
    </row>
    <row r="97" spans="1:17" ht="18" hidden="1">
      <c r="A97" s="432" t="s">
        <v>21</v>
      </c>
      <c r="B97" s="344">
        <v>5</v>
      </c>
      <c r="C97" s="344">
        <v>9</v>
      </c>
      <c r="D97" s="161">
        <v>2</v>
      </c>
      <c r="E97" s="344">
        <v>7</v>
      </c>
      <c r="F97" s="344">
        <v>0</v>
      </c>
      <c r="G97" s="161">
        <v>5</v>
      </c>
      <c r="H97" s="344">
        <v>1</v>
      </c>
      <c r="I97" s="344">
        <v>11</v>
      </c>
      <c r="J97" s="161">
        <v>1</v>
      </c>
      <c r="K97" s="344">
        <v>43</v>
      </c>
      <c r="L97" s="344">
        <v>0</v>
      </c>
      <c r="M97" s="161">
        <v>1</v>
      </c>
      <c r="N97" s="344">
        <f t="shared" si="24"/>
        <v>9</v>
      </c>
      <c r="O97" s="344">
        <f t="shared" si="24"/>
        <v>76</v>
      </c>
      <c r="P97" s="161">
        <f t="shared" si="25"/>
        <v>85</v>
      </c>
      <c r="Q97" s="408"/>
    </row>
    <row r="98" spans="1:17" ht="18" hidden="1">
      <c r="A98" s="432" t="s">
        <v>58</v>
      </c>
      <c r="B98" s="344" t="s">
        <v>445</v>
      </c>
      <c r="C98" s="344" t="s">
        <v>445</v>
      </c>
      <c r="D98" s="344" t="s">
        <v>445</v>
      </c>
      <c r="E98" s="344" t="s">
        <v>445</v>
      </c>
      <c r="F98" s="344" t="s">
        <v>445</v>
      </c>
      <c r="G98" s="344" t="s">
        <v>445</v>
      </c>
      <c r="H98" s="344" t="s">
        <v>445</v>
      </c>
      <c r="I98" s="344" t="s">
        <v>445</v>
      </c>
      <c r="J98" s="344" t="s">
        <v>445</v>
      </c>
      <c r="K98" s="344" t="s">
        <v>445</v>
      </c>
      <c r="L98" s="344" t="s">
        <v>445</v>
      </c>
      <c r="M98" s="344" t="s">
        <v>445</v>
      </c>
      <c r="N98" s="344" t="s">
        <v>445</v>
      </c>
      <c r="O98" s="344" t="s">
        <v>445</v>
      </c>
      <c r="P98" s="344" t="s">
        <v>445</v>
      </c>
      <c r="Q98" s="408"/>
    </row>
    <row r="99" spans="1:17" ht="18" hidden="1">
      <c r="A99" s="432" t="s">
        <v>37</v>
      </c>
      <c r="B99" s="344">
        <v>0</v>
      </c>
      <c r="C99" s="344">
        <v>4</v>
      </c>
      <c r="D99" s="161">
        <v>0</v>
      </c>
      <c r="E99" s="344">
        <v>0</v>
      </c>
      <c r="F99" s="344">
        <v>0</v>
      </c>
      <c r="G99" s="161">
        <v>0</v>
      </c>
      <c r="H99" s="344">
        <v>2</v>
      </c>
      <c r="I99" s="344">
        <v>0</v>
      </c>
      <c r="J99" s="161">
        <v>11</v>
      </c>
      <c r="K99" s="344">
        <v>13</v>
      </c>
      <c r="L99" s="344">
        <v>0</v>
      </c>
      <c r="M99" s="161">
        <v>0</v>
      </c>
      <c r="N99" s="344">
        <f t="shared" si="24"/>
        <v>13</v>
      </c>
      <c r="O99" s="344">
        <f t="shared" si="24"/>
        <v>17</v>
      </c>
      <c r="P99" s="161">
        <f t="shared" si="25"/>
        <v>30</v>
      </c>
      <c r="Q99" s="408"/>
    </row>
    <row r="100" spans="1:17" ht="18" hidden="1">
      <c r="A100" s="432" t="s">
        <v>128</v>
      </c>
      <c r="B100" s="344">
        <v>3</v>
      </c>
      <c r="C100" s="344">
        <v>3</v>
      </c>
      <c r="D100" s="161">
        <v>2</v>
      </c>
      <c r="E100" s="344">
        <v>8</v>
      </c>
      <c r="F100" s="344">
        <v>8</v>
      </c>
      <c r="G100" s="161">
        <v>4</v>
      </c>
      <c r="H100" s="344">
        <v>7</v>
      </c>
      <c r="I100" s="344">
        <v>5</v>
      </c>
      <c r="J100" s="161">
        <v>10</v>
      </c>
      <c r="K100" s="344">
        <v>18</v>
      </c>
      <c r="L100" s="344">
        <v>0</v>
      </c>
      <c r="M100" s="161">
        <v>0</v>
      </c>
      <c r="N100" s="344">
        <f t="shared" si="24"/>
        <v>30</v>
      </c>
      <c r="O100" s="344">
        <f t="shared" si="24"/>
        <v>38</v>
      </c>
      <c r="P100" s="161">
        <f t="shared" si="25"/>
        <v>68</v>
      </c>
      <c r="Q100" s="408"/>
    </row>
    <row r="101" spans="1:17" ht="18" hidden="1">
      <c r="A101" s="142" t="s">
        <v>52</v>
      </c>
      <c r="B101" s="344">
        <v>0</v>
      </c>
      <c r="C101" s="344">
        <v>1</v>
      </c>
      <c r="D101" s="161">
        <v>0</v>
      </c>
      <c r="E101" s="344">
        <v>0</v>
      </c>
      <c r="F101" s="344">
        <v>0</v>
      </c>
      <c r="G101" s="161">
        <v>1</v>
      </c>
      <c r="H101" s="344">
        <v>1</v>
      </c>
      <c r="I101" s="344">
        <v>2</v>
      </c>
      <c r="J101" s="161">
        <v>3</v>
      </c>
      <c r="K101" s="344">
        <v>4</v>
      </c>
      <c r="L101" s="344">
        <v>0</v>
      </c>
      <c r="M101" s="161">
        <v>0</v>
      </c>
      <c r="N101" s="344">
        <f t="shared" si="24"/>
        <v>4</v>
      </c>
      <c r="O101" s="344">
        <f t="shared" si="24"/>
        <v>8</v>
      </c>
      <c r="P101" s="161">
        <f t="shared" si="25"/>
        <v>12</v>
      </c>
      <c r="Q101" s="408">
        <f>SUM(B101:P101)</f>
        <v>36</v>
      </c>
    </row>
    <row r="102" spans="1:17" ht="18" hidden="1">
      <c r="A102" s="432" t="s">
        <v>54</v>
      </c>
      <c r="B102" s="344">
        <v>0</v>
      </c>
      <c r="C102" s="344">
        <v>2</v>
      </c>
      <c r="D102" s="161">
        <v>1</v>
      </c>
      <c r="E102" s="344">
        <v>0</v>
      </c>
      <c r="F102" s="344">
        <v>1</v>
      </c>
      <c r="G102" s="161">
        <v>2</v>
      </c>
      <c r="H102" s="344">
        <v>1</v>
      </c>
      <c r="I102" s="344">
        <v>1</v>
      </c>
      <c r="J102" s="161">
        <v>1</v>
      </c>
      <c r="K102" s="344">
        <v>6</v>
      </c>
      <c r="L102" s="344">
        <v>0</v>
      </c>
      <c r="M102" s="161">
        <v>0</v>
      </c>
      <c r="N102" s="344">
        <f t="shared" si="24"/>
        <v>4</v>
      </c>
      <c r="O102" s="344">
        <f t="shared" si="24"/>
        <v>11</v>
      </c>
      <c r="P102" s="161">
        <f t="shared" si="25"/>
        <v>15</v>
      </c>
      <c r="Q102" s="408"/>
    </row>
    <row r="103" spans="1:17" ht="18" hidden="1">
      <c r="A103" s="432" t="s">
        <v>56</v>
      </c>
      <c r="B103" s="344" t="s">
        <v>445</v>
      </c>
      <c r="C103" s="344" t="s">
        <v>445</v>
      </c>
      <c r="D103" s="344" t="s">
        <v>445</v>
      </c>
      <c r="E103" s="344" t="s">
        <v>445</v>
      </c>
      <c r="F103" s="344" t="s">
        <v>445</v>
      </c>
      <c r="G103" s="344" t="s">
        <v>445</v>
      </c>
      <c r="H103" s="344" t="s">
        <v>445</v>
      </c>
      <c r="I103" s="344" t="s">
        <v>445</v>
      </c>
      <c r="J103" s="344" t="s">
        <v>445</v>
      </c>
      <c r="K103" s="344" t="s">
        <v>445</v>
      </c>
      <c r="L103" s="344" t="s">
        <v>445</v>
      </c>
      <c r="M103" s="344" t="s">
        <v>445</v>
      </c>
      <c r="N103" s="344" t="s">
        <v>445</v>
      </c>
      <c r="O103" s="344" t="s">
        <v>445</v>
      </c>
      <c r="P103" s="344" t="s">
        <v>445</v>
      </c>
      <c r="Q103" s="344" t="s">
        <v>445</v>
      </c>
    </row>
    <row r="104" spans="1:17" ht="18" hidden="1">
      <c r="A104" s="432" t="s">
        <v>129</v>
      </c>
      <c r="B104" s="344">
        <v>6</v>
      </c>
      <c r="C104" s="344">
        <v>11</v>
      </c>
      <c r="D104" s="161">
        <v>0</v>
      </c>
      <c r="E104" s="344">
        <v>0</v>
      </c>
      <c r="F104" s="344">
        <v>1</v>
      </c>
      <c r="G104" s="161">
        <v>1</v>
      </c>
      <c r="H104" s="344">
        <v>0</v>
      </c>
      <c r="I104" s="344">
        <v>6</v>
      </c>
      <c r="J104" s="161">
        <v>2</v>
      </c>
      <c r="K104" s="344">
        <v>62</v>
      </c>
      <c r="L104" s="344">
        <v>0</v>
      </c>
      <c r="M104" s="161">
        <v>1</v>
      </c>
      <c r="N104" s="344">
        <f t="shared" si="24"/>
        <v>9</v>
      </c>
      <c r="O104" s="344">
        <f t="shared" si="24"/>
        <v>81</v>
      </c>
      <c r="P104" s="161">
        <f t="shared" si="25"/>
        <v>90</v>
      </c>
      <c r="Q104" s="408"/>
    </row>
    <row r="105" spans="1:17" ht="18.600000000000001" hidden="1" thickBot="1">
      <c r="A105" s="347" t="s">
        <v>69</v>
      </c>
      <c r="B105" s="409">
        <v>2</v>
      </c>
      <c r="C105" s="409">
        <v>1</v>
      </c>
      <c r="D105" s="164">
        <v>1</v>
      </c>
      <c r="E105" s="409">
        <v>4</v>
      </c>
      <c r="F105" s="409">
        <v>0</v>
      </c>
      <c r="G105" s="164">
        <v>2</v>
      </c>
      <c r="H105" s="409">
        <v>1</v>
      </c>
      <c r="I105" s="409">
        <v>4</v>
      </c>
      <c r="J105" s="164">
        <v>2</v>
      </c>
      <c r="K105" s="409">
        <v>3</v>
      </c>
      <c r="L105" s="409">
        <v>0</v>
      </c>
      <c r="M105" s="164">
        <v>0</v>
      </c>
      <c r="N105" s="409">
        <f t="shared" si="24"/>
        <v>6</v>
      </c>
      <c r="O105" s="409">
        <f t="shared" si="24"/>
        <v>14</v>
      </c>
      <c r="P105" s="164">
        <f t="shared" si="25"/>
        <v>20</v>
      </c>
      <c r="Q105" s="410"/>
    </row>
    <row r="106" spans="1:17" ht="19.2" hidden="1" thickTop="1" thickBot="1">
      <c r="A106" s="350" t="s">
        <v>23</v>
      </c>
      <c r="B106" s="167">
        <f>SUM(B91:B105)</f>
        <v>108</v>
      </c>
      <c r="C106" s="167">
        <f t="shared" ref="C106:Q106" si="26">SUM(C91:C105)</f>
        <v>88</v>
      </c>
      <c r="D106" s="167">
        <f t="shared" si="26"/>
        <v>20</v>
      </c>
      <c r="E106" s="167">
        <f t="shared" si="26"/>
        <v>49</v>
      </c>
      <c r="F106" s="167">
        <f t="shared" si="26"/>
        <v>31</v>
      </c>
      <c r="G106" s="167">
        <f t="shared" si="26"/>
        <v>51</v>
      </c>
      <c r="H106" s="167">
        <f t="shared" si="26"/>
        <v>36</v>
      </c>
      <c r="I106" s="167">
        <f t="shared" si="26"/>
        <v>98</v>
      </c>
      <c r="J106" s="167">
        <f t="shared" si="26"/>
        <v>102</v>
      </c>
      <c r="K106" s="167">
        <f t="shared" si="26"/>
        <v>373</v>
      </c>
      <c r="L106" s="167">
        <f t="shared" si="26"/>
        <v>6</v>
      </c>
      <c r="M106" s="167">
        <f t="shared" si="26"/>
        <v>8</v>
      </c>
      <c r="N106" s="167">
        <f t="shared" si="26"/>
        <v>303</v>
      </c>
      <c r="O106" s="167">
        <f t="shared" si="26"/>
        <v>667</v>
      </c>
      <c r="P106" s="167">
        <f t="shared" si="26"/>
        <v>970</v>
      </c>
      <c r="Q106" s="167">
        <f t="shared" si="26"/>
        <v>36</v>
      </c>
    </row>
    <row r="107" spans="1:17" hidden="1"/>
    <row r="108" spans="1:17" hidden="1"/>
    <row r="109" spans="1:17" hidden="1"/>
    <row r="110" spans="1:17" hidden="1"/>
    <row r="111" spans="1:17" hidden="1"/>
  </sheetData>
  <mergeCells count="86">
    <mergeCell ref="N88:P88"/>
    <mergeCell ref="H73:I73"/>
    <mergeCell ref="J73:K73"/>
    <mergeCell ref="L73:M73"/>
    <mergeCell ref="N73:P73"/>
    <mergeCell ref="A84:P84"/>
    <mergeCell ref="A85:Q85"/>
    <mergeCell ref="P86:Q86"/>
    <mergeCell ref="A87:A90"/>
    <mergeCell ref="B87:C87"/>
    <mergeCell ref="D87:E87"/>
    <mergeCell ref="F87:G87"/>
    <mergeCell ref="H87:I87"/>
    <mergeCell ref="J87:K87"/>
    <mergeCell ref="L87:M87"/>
    <mergeCell ref="N87:P87"/>
    <mergeCell ref="B88:C88"/>
    <mergeCell ref="D88:E88"/>
    <mergeCell ref="F88:G88"/>
    <mergeCell ref="H88:I88"/>
    <mergeCell ref="J88:K88"/>
    <mergeCell ref="L88:M88"/>
    <mergeCell ref="A69:Q69"/>
    <mergeCell ref="A70:Q70"/>
    <mergeCell ref="A71:B71"/>
    <mergeCell ref="P71:Q71"/>
    <mergeCell ref="A72:A75"/>
    <mergeCell ref="B72:C72"/>
    <mergeCell ref="D72:E72"/>
    <mergeCell ref="F72:G72"/>
    <mergeCell ref="H72:I72"/>
    <mergeCell ref="J72:K72"/>
    <mergeCell ref="L72:M72"/>
    <mergeCell ref="N72:P72"/>
    <mergeCell ref="Q72:Q75"/>
    <mergeCell ref="B73:C73"/>
    <mergeCell ref="D73:E73"/>
    <mergeCell ref="F73:G73"/>
    <mergeCell ref="Q51:Q54"/>
    <mergeCell ref="B52:C52"/>
    <mergeCell ref="D52:E52"/>
    <mergeCell ref="F52:G52"/>
    <mergeCell ref="H52:I52"/>
    <mergeCell ref="J52:K52"/>
    <mergeCell ref="L52:M52"/>
    <mergeCell ref="N52:P52"/>
    <mergeCell ref="A50:P50"/>
    <mergeCell ref="A51:A54"/>
    <mergeCell ref="B51:C51"/>
    <mergeCell ref="D51:E51"/>
    <mergeCell ref="F51:G51"/>
    <mergeCell ref="H51:I51"/>
    <mergeCell ref="J51:K51"/>
    <mergeCell ref="L51:M51"/>
    <mergeCell ref="N51:P51"/>
    <mergeCell ref="J31:K31"/>
    <mergeCell ref="L31:M31"/>
    <mergeCell ref="N31:P31"/>
    <mergeCell ref="A48:P48"/>
    <mergeCell ref="A49:Q49"/>
    <mergeCell ref="A27:Q27"/>
    <mergeCell ref="A28:Q28"/>
    <mergeCell ref="P29:Q29"/>
    <mergeCell ref="A30:A33"/>
    <mergeCell ref="B30:C30"/>
    <mergeCell ref="D30:E30"/>
    <mergeCell ref="F30:G30"/>
    <mergeCell ref="H30:I30"/>
    <mergeCell ref="J30:K30"/>
    <mergeCell ref="L30:M30"/>
    <mergeCell ref="N30:P30"/>
    <mergeCell ref="Q30:Q33"/>
    <mergeCell ref="B31:C31"/>
    <mergeCell ref="D31:E31"/>
    <mergeCell ref="F31:G31"/>
    <mergeCell ref="H31:I31"/>
    <mergeCell ref="A1:Q1"/>
    <mergeCell ref="A2:Q2"/>
    <mergeCell ref="A4:A7"/>
    <mergeCell ref="F4:G4"/>
    <mergeCell ref="L4:M4"/>
    <mergeCell ref="N4:P4"/>
    <mergeCell ref="Q4:Q7"/>
    <mergeCell ref="F5:G5"/>
    <mergeCell ref="L5:M5"/>
    <mergeCell ref="N5:P5"/>
  </mergeCells>
  <printOptions horizontalCentered="1"/>
  <pageMargins left="1" right="1" top="1.5" bottom="1" header="1.5" footer="1"/>
  <pageSetup paperSize="9"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345"/>
  <sheetViews>
    <sheetView rightToLeft="1" view="pageBreakPreview" zoomScale="80" zoomScaleNormal="80" zoomScaleSheetLayoutView="80" workbookViewId="0">
      <selection activeCell="Q14" sqref="Q14"/>
    </sheetView>
  </sheetViews>
  <sheetFormatPr defaultColWidth="9.109375" defaultRowHeight="13.2"/>
  <cols>
    <col min="1" max="1" width="17.6640625" style="87" customWidth="1"/>
    <col min="2" max="2" width="7.6640625" style="87" customWidth="1"/>
    <col min="3" max="4" width="7.44140625" style="87" customWidth="1"/>
    <col min="5" max="5" width="6.88671875" style="87" customWidth="1"/>
    <col min="6" max="11" width="7.44140625" style="87" customWidth="1"/>
    <col min="12" max="12" width="5.88671875" style="87" customWidth="1"/>
    <col min="13" max="13" width="7.33203125" style="87" customWidth="1"/>
    <col min="14" max="14" width="7.44140625" style="87" customWidth="1"/>
    <col min="15" max="15" width="8.44140625" style="87" customWidth="1"/>
    <col min="16" max="16" width="8.33203125" style="87" customWidth="1"/>
    <col min="17" max="17" width="26.5546875" style="87" customWidth="1"/>
    <col min="18" max="16384" width="9.109375" style="87"/>
  </cols>
  <sheetData>
    <row r="1" spans="1:18" ht="26.25" customHeight="1">
      <c r="A1" s="639" t="s">
        <v>670</v>
      </c>
      <c r="B1" s="639"/>
      <c r="C1" s="639"/>
      <c r="D1" s="639"/>
      <c r="E1" s="639"/>
      <c r="F1" s="639"/>
      <c r="G1" s="639"/>
      <c r="H1" s="639"/>
      <c r="I1" s="639"/>
      <c r="J1" s="639"/>
      <c r="K1" s="639"/>
      <c r="L1" s="639"/>
      <c r="M1" s="639"/>
      <c r="N1" s="639"/>
      <c r="O1" s="639"/>
      <c r="P1" s="639"/>
      <c r="Q1" s="639"/>
      <c r="R1" s="413"/>
    </row>
    <row r="2" spans="1:18" ht="26.25" customHeight="1">
      <c r="A2" s="640" t="s">
        <v>671</v>
      </c>
      <c r="B2" s="640"/>
      <c r="C2" s="640"/>
      <c r="D2" s="640"/>
      <c r="E2" s="640"/>
      <c r="F2" s="640"/>
      <c r="G2" s="640"/>
      <c r="H2" s="640"/>
      <c r="I2" s="640"/>
      <c r="J2" s="640"/>
      <c r="K2" s="640"/>
      <c r="L2" s="640"/>
      <c r="M2" s="640"/>
      <c r="N2" s="640"/>
      <c r="O2" s="640"/>
      <c r="P2" s="640"/>
      <c r="Q2" s="640"/>
      <c r="R2" s="414"/>
    </row>
    <row r="3" spans="1:18" ht="26.25" customHeight="1" thickBot="1">
      <c r="A3" s="663" t="s">
        <v>571</v>
      </c>
      <c r="B3" s="663"/>
      <c r="C3" s="663"/>
      <c r="D3" s="663"/>
      <c r="E3" s="663"/>
      <c r="F3" s="663"/>
      <c r="G3" s="663"/>
      <c r="H3" s="663"/>
      <c r="I3" s="663"/>
      <c r="J3" s="663"/>
      <c r="K3" s="663"/>
      <c r="L3" s="663"/>
      <c r="M3" s="663"/>
      <c r="N3" s="663"/>
      <c r="O3" s="663"/>
      <c r="P3" s="663"/>
      <c r="Q3" s="541" t="s">
        <v>572</v>
      </c>
      <c r="R3" s="414"/>
    </row>
    <row r="4" spans="1:18" ht="24.75" customHeight="1" thickTop="1">
      <c r="A4" s="664" t="s">
        <v>437</v>
      </c>
      <c r="B4" s="608" t="s">
        <v>86</v>
      </c>
      <c r="C4" s="608"/>
      <c r="D4" s="667" t="s">
        <v>87</v>
      </c>
      <c r="E4" s="667"/>
      <c r="F4" s="667" t="s">
        <v>88</v>
      </c>
      <c r="G4" s="667"/>
      <c r="H4" s="667" t="s">
        <v>89</v>
      </c>
      <c r="I4" s="667"/>
      <c r="J4" s="667" t="s">
        <v>90</v>
      </c>
      <c r="K4" s="667"/>
      <c r="L4" s="667" t="s">
        <v>114</v>
      </c>
      <c r="M4" s="667"/>
      <c r="N4" s="667" t="s">
        <v>31</v>
      </c>
      <c r="O4" s="667"/>
      <c r="P4" s="667"/>
      <c r="Q4" s="668" t="s">
        <v>438</v>
      </c>
    </row>
    <row r="5" spans="1:18" ht="29.25" customHeight="1">
      <c r="A5" s="665"/>
      <c r="B5" s="671" t="s">
        <v>91</v>
      </c>
      <c r="C5" s="671"/>
      <c r="D5" s="671" t="s">
        <v>92</v>
      </c>
      <c r="E5" s="671"/>
      <c r="F5" s="671" t="s">
        <v>93</v>
      </c>
      <c r="G5" s="671"/>
      <c r="H5" s="671" t="s">
        <v>94</v>
      </c>
      <c r="I5" s="671"/>
      <c r="J5" s="671" t="s">
        <v>95</v>
      </c>
      <c r="K5" s="671"/>
      <c r="L5" s="671" t="s">
        <v>332</v>
      </c>
      <c r="M5" s="671"/>
      <c r="N5" s="672" t="s">
        <v>32</v>
      </c>
      <c r="O5" s="672"/>
      <c r="P5" s="672"/>
      <c r="Q5" s="669"/>
    </row>
    <row r="6" spans="1:18" ht="25.5" customHeight="1">
      <c r="A6" s="665"/>
      <c r="B6" s="270" t="s">
        <v>11</v>
      </c>
      <c r="C6" s="270" t="s">
        <v>12</v>
      </c>
      <c r="D6" s="270" t="s">
        <v>11</v>
      </c>
      <c r="E6" s="270" t="s">
        <v>12</v>
      </c>
      <c r="F6" s="270" t="s">
        <v>11</v>
      </c>
      <c r="G6" s="270" t="s">
        <v>12</v>
      </c>
      <c r="H6" s="270" t="s">
        <v>11</v>
      </c>
      <c r="I6" s="270" t="s">
        <v>12</v>
      </c>
      <c r="J6" s="270" t="s">
        <v>11</v>
      </c>
      <c r="K6" s="270" t="s">
        <v>12</v>
      </c>
      <c r="L6" s="270" t="s">
        <v>11</v>
      </c>
      <c r="M6" s="270" t="s">
        <v>12</v>
      </c>
      <c r="N6" s="270" t="s">
        <v>11</v>
      </c>
      <c r="O6" s="270" t="s">
        <v>12</v>
      </c>
      <c r="P6" s="272" t="s">
        <v>314</v>
      </c>
      <c r="Q6" s="669"/>
    </row>
    <row r="7" spans="1:18" ht="25.5" customHeight="1" thickBot="1">
      <c r="A7" s="666"/>
      <c r="B7" s="416" t="s">
        <v>16</v>
      </c>
      <c r="C7" s="416" t="s">
        <v>17</v>
      </c>
      <c r="D7" s="416" t="s">
        <v>16</v>
      </c>
      <c r="E7" s="416" t="s">
        <v>17</v>
      </c>
      <c r="F7" s="416" t="s">
        <v>16</v>
      </c>
      <c r="G7" s="416" t="s">
        <v>17</v>
      </c>
      <c r="H7" s="416" t="s">
        <v>16</v>
      </c>
      <c r="I7" s="416" t="s">
        <v>17</v>
      </c>
      <c r="J7" s="416" t="s">
        <v>16</v>
      </c>
      <c r="K7" s="416" t="s">
        <v>17</v>
      </c>
      <c r="L7" s="416" t="s">
        <v>16</v>
      </c>
      <c r="M7" s="416" t="s">
        <v>17</v>
      </c>
      <c r="N7" s="416" t="s">
        <v>16</v>
      </c>
      <c r="O7" s="416" t="s">
        <v>17</v>
      </c>
      <c r="P7" s="429" t="s">
        <v>18</v>
      </c>
      <c r="Q7" s="670"/>
    </row>
    <row r="8" spans="1:18" ht="33.75" customHeight="1" thickTop="1">
      <c r="A8" s="417" t="s">
        <v>329</v>
      </c>
      <c r="B8" s="141">
        <v>0</v>
      </c>
      <c r="C8" s="141">
        <v>1</v>
      </c>
      <c r="D8" s="141">
        <v>1</v>
      </c>
      <c r="E8" s="141">
        <v>0</v>
      </c>
      <c r="F8" s="141">
        <v>4</v>
      </c>
      <c r="G8" s="141">
        <v>5</v>
      </c>
      <c r="H8" s="141">
        <v>10</v>
      </c>
      <c r="I8" s="141">
        <v>10</v>
      </c>
      <c r="J8" s="141">
        <v>61</v>
      </c>
      <c r="K8" s="141">
        <v>69</v>
      </c>
      <c r="L8" s="141">
        <v>3</v>
      </c>
      <c r="M8" s="141">
        <v>6</v>
      </c>
      <c r="N8" s="141">
        <v>79</v>
      </c>
      <c r="O8" s="141">
        <v>91</v>
      </c>
      <c r="P8" s="141">
        <v>170</v>
      </c>
      <c r="Q8" s="418" t="s">
        <v>333</v>
      </c>
    </row>
    <row r="9" spans="1:18" ht="45.75" customHeight="1">
      <c r="A9" s="431" t="s">
        <v>108</v>
      </c>
      <c r="B9" s="141">
        <v>0</v>
      </c>
      <c r="C9" s="141">
        <v>0</v>
      </c>
      <c r="D9" s="141">
        <v>0</v>
      </c>
      <c r="E9" s="141">
        <v>0</v>
      </c>
      <c r="F9" s="141">
        <v>0</v>
      </c>
      <c r="G9" s="141">
        <v>3</v>
      </c>
      <c r="H9" s="141">
        <v>2</v>
      </c>
      <c r="I9" s="141">
        <v>10</v>
      </c>
      <c r="J9" s="141">
        <v>50</v>
      </c>
      <c r="K9" s="141">
        <v>88</v>
      </c>
      <c r="L9" s="141">
        <v>2</v>
      </c>
      <c r="M9" s="141">
        <v>4</v>
      </c>
      <c r="N9" s="141">
        <v>54</v>
      </c>
      <c r="O9" s="141">
        <v>105</v>
      </c>
      <c r="P9" s="141">
        <v>159</v>
      </c>
      <c r="Q9" s="419" t="s">
        <v>334</v>
      </c>
    </row>
    <row r="10" spans="1:18" ht="28.5" customHeight="1">
      <c r="A10" s="431" t="s">
        <v>434</v>
      </c>
      <c r="B10" s="141">
        <v>15</v>
      </c>
      <c r="C10" s="141">
        <v>4</v>
      </c>
      <c r="D10" s="141">
        <v>0</v>
      </c>
      <c r="E10" s="141">
        <v>3</v>
      </c>
      <c r="F10" s="141">
        <v>3</v>
      </c>
      <c r="G10" s="141">
        <v>17</v>
      </c>
      <c r="H10" s="141">
        <v>19</v>
      </c>
      <c r="I10" s="141">
        <v>69</v>
      </c>
      <c r="J10" s="141">
        <v>28</v>
      </c>
      <c r="K10" s="141">
        <v>242</v>
      </c>
      <c r="L10" s="141">
        <v>0</v>
      </c>
      <c r="M10" s="141">
        <v>0</v>
      </c>
      <c r="N10" s="141">
        <v>65</v>
      </c>
      <c r="O10" s="141">
        <v>335</v>
      </c>
      <c r="P10" s="141">
        <v>400</v>
      </c>
      <c r="Q10" s="419" t="s">
        <v>439</v>
      </c>
    </row>
    <row r="11" spans="1:18" ht="30.75" customHeight="1">
      <c r="A11" s="431" t="s">
        <v>109</v>
      </c>
      <c r="B11" s="141">
        <v>5</v>
      </c>
      <c r="C11" s="141">
        <v>9</v>
      </c>
      <c r="D11" s="141">
        <v>8</v>
      </c>
      <c r="E11" s="141">
        <v>4</v>
      </c>
      <c r="F11" s="141">
        <v>23</v>
      </c>
      <c r="G11" s="141">
        <v>25</v>
      </c>
      <c r="H11" s="141">
        <v>19</v>
      </c>
      <c r="I11" s="141">
        <v>22</v>
      </c>
      <c r="J11" s="141">
        <v>20</v>
      </c>
      <c r="K11" s="141">
        <v>23</v>
      </c>
      <c r="L11" s="141">
        <v>1</v>
      </c>
      <c r="M11" s="141">
        <v>1</v>
      </c>
      <c r="N11" s="141">
        <v>76</v>
      </c>
      <c r="O11" s="141">
        <v>84</v>
      </c>
      <c r="P11" s="141">
        <v>160</v>
      </c>
      <c r="Q11" s="420" t="s">
        <v>720</v>
      </c>
    </row>
    <row r="12" spans="1:18" ht="30.75" customHeight="1">
      <c r="A12" s="431" t="s">
        <v>435</v>
      </c>
      <c r="B12" s="141">
        <v>147</v>
      </c>
      <c r="C12" s="141">
        <v>136</v>
      </c>
      <c r="D12" s="141">
        <v>17</v>
      </c>
      <c r="E12" s="141">
        <v>28</v>
      </c>
      <c r="F12" s="141">
        <v>9</v>
      </c>
      <c r="G12" s="141">
        <v>6</v>
      </c>
      <c r="H12" s="141">
        <v>3</v>
      </c>
      <c r="I12" s="141">
        <v>2</v>
      </c>
      <c r="J12" s="141">
        <v>3</v>
      </c>
      <c r="K12" s="141">
        <v>4</v>
      </c>
      <c r="L12" s="141">
        <v>0</v>
      </c>
      <c r="M12" s="141">
        <v>0</v>
      </c>
      <c r="N12" s="141">
        <v>179</v>
      </c>
      <c r="O12" s="141">
        <v>176</v>
      </c>
      <c r="P12" s="141">
        <v>355</v>
      </c>
      <c r="Q12" s="420" t="s">
        <v>440</v>
      </c>
    </row>
    <row r="13" spans="1:18" ht="30.75" customHeight="1">
      <c r="A13" s="431" t="s">
        <v>436</v>
      </c>
      <c r="B13" s="141">
        <v>32</v>
      </c>
      <c r="C13" s="141">
        <v>27</v>
      </c>
      <c r="D13" s="141">
        <v>11</v>
      </c>
      <c r="E13" s="141">
        <v>9</v>
      </c>
      <c r="F13" s="141">
        <v>9</v>
      </c>
      <c r="G13" s="141">
        <v>5</v>
      </c>
      <c r="H13" s="141">
        <v>4</v>
      </c>
      <c r="I13" s="141">
        <v>2</v>
      </c>
      <c r="J13" s="141">
        <v>1</v>
      </c>
      <c r="K13" s="141">
        <v>0</v>
      </c>
      <c r="L13" s="141">
        <v>1</v>
      </c>
      <c r="M13" s="141">
        <v>0</v>
      </c>
      <c r="N13" s="141">
        <v>58</v>
      </c>
      <c r="O13" s="141">
        <v>43</v>
      </c>
      <c r="P13" s="141">
        <v>101</v>
      </c>
      <c r="Q13" s="579" t="s">
        <v>719</v>
      </c>
    </row>
    <row r="14" spans="1:18" ht="43.5" customHeight="1">
      <c r="A14" s="431" t="s">
        <v>110</v>
      </c>
      <c r="B14" s="141">
        <v>6</v>
      </c>
      <c r="C14" s="141">
        <v>7</v>
      </c>
      <c r="D14" s="141">
        <v>0</v>
      </c>
      <c r="E14" s="141">
        <v>4</v>
      </c>
      <c r="F14" s="141">
        <v>12</v>
      </c>
      <c r="G14" s="141">
        <v>16</v>
      </c>
      <c r="H14" s="141">
        <v>26</v>
      </c>
      <c r="I14" s="141">
        <v>10</v>
      </c>
      <c r="J14" s="141">
        <v>10</v>
      </c>
      <c r="K14" s="141">
        <v>15</v>
      </c>
      <c r="L14" s="141">
        <v>2</v>
      </c>
      <c r="M14" s="141">
        <v>0</v>
      </c>
      <c r="N14" s="141">
        <v>56</v>
      </c>
      <c r="O14" s="141">
        <v>52</v>
      </c>
      <c r="P14" s="141">
        <v>108</v>
      </c>
      <c r="Q14" s="419" t="s">
        <v>335</v>
      </c>
    </row>
    <row r="15" spans="1:18" ht="30.75" customHeight="1" thickBot="1">
      <c r="A15" s="431" t="s">
        <v>111</v>
      </c>
      <c r="B15" s="141">
        <v>105</v>
      </c>
      <c r="C15" s="141">
        <v>65</v>
      </c>
      <c r="D15" s="141">
        <v>22</v>
      </c>
      <c r="E15" s="141">
        <v>37</v>
      </c>
      <c r="F15" s="141">
        <v>45</v>
      </c>
      <c r="G15" s="141">
        <v>5</v>
      </c>
      <c r="H15" s="141">
        <v>4</v>
      </c>
      <c r="I15" s="141">
        <v>11</v>
      </c>
      <c r="J15" s="141">
        <v>12</v>
      </c>
      <c r="K15" s="141">
        <v>8</v>
      </c>
      <c r="L15" s="141">
        <v>1</v>
      </c>
      <c r="M15" s="141">
        <v>0</v>
      </c>
      <c r="N15" s="141">
        <v>189</v>
      </c>
      <c r="O15" s="141">
        <v>126</v>
      </c>
      <c r="P15" s="141">
        <v>315</v>
      </c>
      <c r="Q15" s="420" t="s">
        <v>721</v>
      </c>
    </row>
    <row r="16" spans="1:18" ht="30.75" customHeight="1" thickTop="1" thickBot="1">
      <c r="A16" s="424" t="s">
        <v>23</v>
      </c>
      <c r="B16" s="524">
        <v>310</v>
      </c>
      <c r="C16" s="524">
        <v>249</v>
      </c>
      <c r="D16" s="524">
        <v>59</v>
      </c>
      <c r="E16" s="524">
        <v>85</v>
      </c>
      <c r="F16" s="524">
        <v>105</v>
      </c>
      <c r="G16" s="524">
        <v>82</v>
      </c>
      <c r="H16" s="524">
        <v>87</v>
      </c>
      <c r="I16" s="524">
        <v>136</v>
      </c>
      <c r="J16" s="524">
        <v>185</v>
      </c>
      <c r="K16" s="524">
        <v>449</v>
      </c>
      <c r="L16" s="524">
        <v>10</v>
      </c>
      <c r="M16" s="524">
        <v>11</v>
      </c>
      <c r="N16" s="524">
        <v>756</v>
      </c>
      <c r="O16" s="524">
        <v>1012</v>
      </c>
      <c r="P16" s="524">
        <v>1768</v>
      </c>
      <c r="Q16" s="106" t="s">
        <v>24</v>
      </c>
    </row>
    <row r="17" spans="1:17" ht="13.8" thickTop="1"/>
    <row r="20" spans="1:17" ht="18" hidden="1">
      <c r="A20" s="665"/>
      <c r="B20" s="665"/>
      <c r="C20" s="665"/>
      <c r="D20" s="665"/>
      <c r="E20" s="665"/>
      <c r="F20" s="665"/>
      <c r="G20" s="665"/>
      <c r="H20" s="665"/>
      <c r="I20" s="665"/>
      <c r="J20" s="665"/>
      <c r="K20" s="665"/>
      <c r="L20" s="665"/>
      <c r="M20" s="665"/>
      <c r="N20" s="665"/>
      <c r="O20" s="665"/>
      <c r="P20" s="665"/>
      <c r="Q20" s="665"/>
    </row>
    <row r="21" spans="1:17" ht="15.6" hidden="1">
      <c r="A21" s="673"/>
      <c r="B21" s="673"/>
      <c r="C21" s="673"/>
      <c r="D21" s="673"/>
      <c r="E21" s="673"/>
      <c r="F21" s="673"/>
      <c r="G21" s="673"/>
      <c r="H21" s="673"/>
      <c r="I21" s="673"/>
      <c r="J21" s="673"/>
      <c r="K21" s="673"/>
      <c r="L21" s="673"/>
      <c r="M21" s="673"/>
      <c r="N21" s="673"/>
      <c r="O21" s="673"/>
      <c r="P21" s="673"/>
      <c r="Q21" s="673"/>
    </row>
    <row r="22" spans="1:17" ht="18" hidden="1">
      <c r="A22" s="647"/>
      <c r="B22" s="647"/>
      <c r="C22" s="647"/>
      <c r="D22" s="647"/>
      <c r="E22" s="647"/>
      <c r="F22" s="647"/>
      <c r="G22" s="647"/>
      <c r="H22" s="647"/>
      <c r="I22" s="647"/>
      <c r="J22" s="647"/>
      <c r="K22" s="647"/>
      <c r="L22" s="647"/>
      <c r="M22" s="647"/>
      <c r="N22" s="647"/>
      <c r="O22" s="647"/>
      <c r="P22" s="647"/>
      <c r="Q22" s="415"/>
    </row>
    <row r="23" spans="1:17" ht="18.600000000000001" hidden="1" thickTop="1">
      <c r="A23" s="664"/>
      <c r="B23" s="608"/>
      <c r="C23" s="608"/>
      <c r="D23" s="667"/>
      <c r="E23" s="667"/>
      <c r="F23" s="667"/>
      <c r="G23" s="667"/>
      <c r="H23" s="667"/>
      <c r="I23" s="667"/>
      <c r="J23" s="667"/>
      <c r="K23" s="667"/>
      <c r="L23" s="667"/>
      <c r="M23" s="667"/>
      <c r="N23" s="667"/>
      <c r="O23" s="667"/>
      <c r="P23" s="667"/>
      <c r="Q23" s="668"/>
    </row>
    <row r="24" spans="1:17" ht="15.6" hidden="1">
      <c r="A24" s="665"/>
      <c r="B24" s="611"/>
      <c r="C24" s="611"/>
      <c r="D24" s="611"/>
      <c r="E24" s="611"/>
      <c r="F24" s="611"/>
      <c r="G24" s="611"/>
      <c r="H24" s="611"/>
      <c r="I24" s="611"/>
      <c r="J24" s="611"/>
      <c r="K24" s="611"/>
      <c r="L24" s="611"/>
      <c r="M24" s="611"/>
      <c r="N24" s="674"/>
      <c r="O24" s="674"/>
      <c r="P24" s="674"/>
      <c r="Q24" s="669"/>
    </row>
    <row r="25" spans="1:17" ht="27" hidden="1">
      <c r="A25" s="665"/>
      <c r="B25" s="270"/>
      <c r="C25" s="270"/>
      <c r="D25" s="270"/>
      <c r="E25" s="270"/>
      <c r="F25" s="270"/>
      <c r="G25" s="270"/>
      <c r="H25" s="270"/>
      <c r="I25" s="270"/>
      <c r="J25" s="270"/>
      <c r="K25" s="270"/>
      <c r="L25" s="270"/>
      <c r="M25" s="270"/>
      <c r="N25" s="270"/>
      <c r="O25" s="270"/>
      <c r="P25" s="272"/>
      <c r="Q25" s="669"/>
    </row>
    <row r="26" spans="1:17" ht="18.600000000000001" hidden="1" thickBot="1">
      <c r="A26" s="666"/>
      <c r="B26" s="416"/>
      <c r="C26" s="416"/>
      <c r="D26" s="416"/>
      <c r="E26" s="416"/>
      <c r="F26" s="416"/>
      <c r="G26" s="416"/>
      <c r="H26" s="416"/>
      <c r="I26" s="416"/>
      <c r="J26" s="416"/>
      <c r="K26" s="416"/>
      <c r="L26" s="416"/>
      <c r="M26" s="416"/>
      <c r="N26" s="416"/>
      <c r="O26" s="416"/>
      <c r="P26" s="429"/>
      <c r="Q26" s="670"/>
    </row>
    <row r="27" spans="1:17" ht="18" hidden="1">
      <c r="A27" s="417"/>
      <c r="B27" s="171"/>
      <c r="C27" s="171"/>
      <c r="D27" s="171"/>
      <c r="E27" s="171"/>
      <c r="F27" s="171"/>
      <c r="G27" s="171"/>
      <c r="H27" s="171"/>
      <c r="I27" s="171"/>
      <c r="J27" s="171"/>
      <c r="K27" s="171"/>
      <c r="L27" s="171"/>
      <c r="M27" s="171"/>
      <c r="N27" s="171"/>
      <c r="O27" s="171"/>
      <c r="P27" s="171"/>
      <c r="Q27" s="418"/>
    </row>
    <row r="28" spans="1:17" ht="18" hidden="1">
      <c r="A28" s="431"/>
      <c r="B28" s="171"/>
      <c r="C28" s="171"/>
      <c r="D28" s="171"/>
      <c r="E28" s="171"/>
      <c r="F28" s="171"/>
      <c r="G28" s="171"/>
      <c r="H28" s="171"/>
      <c r="I28" s="171"/>
      <c r="J28" s="171"/>
      <c r="K28" s="171"/>
      <c r="L28" s="171"/>
      <c r="M28" s="171"/>
      <c r="N28" s="171"/>
      <c r="O28" s="171"/>
      <c r="P28" s="171"/>
      <c r="Q28" s="419"/>
    </row>
    <row r="29" spans="1:17" ht="18" hidden="1">
      <c r="A29" s="431"/>
      <c r="B29" s="171"/>
      <c r="C29" s="171"/>
      <c r="D29" s="171"/>
      <c r="E29" s="171"/>
      <c r="F29" s="171"/>
      <c r="G29" s="171"/>
      <c r="H29" s="171"/>
      <c r="I29" s="171"/>
      <c r="J29" s="171"/>
      <c r="K29" s="171"/>
      <c r="L29" s="171"/>
      <c r="M29" s="171"/>
      <c r="N29" s="171"/>
      <c r="O29" s="171"/>
      <c r="P29" s="171"/>
      <c r="Q29" s="419"/>
    </row>
    <row r="30" spans="1:17" ht="18" hidden="1">
      <c r="A30" s="431"/>
      <c r="B30" s="171"/>
      <c r="C30" s="171"/>
      <c r="D30" s="171"/>
      <c r="E30" s="171"/>
      <c r="F30" s="171"/>
      <c r="G30" s="171"/>
      <c r="H30" s="171"/>
      <c r="I30" s="171"/>
      <c r="J30" s="171"/>
      <c r="K30" s="171"/>
      <c r="L30" s="171"/>
      <c r="M30" s="171"/>
      <c r="N30" s="171"/>
      <c r="O30" s="171"/>
      <c r="P30" s="171"/>
      <c r="Q30" s="420"/>
    </row>
    <row r="31" spans="1:17" ht="18" hidden="1">
      <c r="A31" s="431"/>
      <c r="B31" s="171"/>
      <c r="C31" s="171"/>
      <c r="D31" s="171"/>
      <c r="E31" s="171"/>
      <c r="F31" s="171"/>
      <c r="G31" s="171"/>
      <c r="H31" s="171"/>
      <c r="I31" s="171"/>
      <c r="J31" s="171"/>
      <c r="K31" s="171"/>
      <c r="L31" s="171"/>
      <c r="M31" s="171"/>
      <c r="N31" s="171"/>
      <c r="O31" s="171"/>
      <c r="P31" s="171"/>
      <c r="Q31" s="420"/>
    </row>
    <row r="32" spans="1:17" ht="18" hidden="1">
      <c r="A32" s="431"/>
      <c r="B32" s="171"/>
      <c r="C32" s="171"/>
      <c r="D32" s="171"/>
      <c r="E32" s="171"/>
      <c r="F32" s="171"/>
      <c r="G32" s="171"/>
      <c r="H32" s="171"/>
      <c r="I32" s="171"/>
      <c r="J32" s="171"/>
      <c r="K32" s="171"/>
      <c r="L32" s="171"/>
      <c r="M32" s="171"/>
      <c r="N32" s="171"/>
      <c r="O32" s="171"/>
      <c r="P32" s="171"/>
      <c r="Q32" s="420"/>
    </row>
    <row r="33" spans="1:17" ht="18" hidden="1">
      <c r="A33" s="431"/>
      <c r="B33" s="161"/>
      <c r="C33" s="161"/>
      <c r="D33" s="161"/>
      <c r="E33" s="161"/>
      <c r="F33" s="161"/>
      <c r="G33" s="161"/>
      <c r="H33" s="161"/>
      <c r="I33" s="161"/>
      <c r="J33" s="161"/>
      <c r="K33" s="161"/>
      <c r="L33" s="161"/>
      <c r="M33" s="161"/>
      <c r="N33" s="161"/>
      <c r="O33" s="161"/>
      <c r="P33" s="161"/>
      <c r="Q33" s="419"/>
    </row>
    <row r="34" spans="1:17" ht="18" hidden="1">
      <c r="A34" s="431"/>
      <c r="B34" s="161"/>
      <c r="C34" s="161"/>
      <c r="D34" s="161"/>
      <c r="E34" s="161"/>
      <c r="F34" s="161"/>
      <c r="G34" s="161"/>
      <c r="H34" s="161"/>
      <c r="I34" s="161"/>
      <c r="J34" s="161"/>
      <c r="K34" s="161"/>
      <c r="L34" s="161"/>
      <c r="M34" s="161"/>
      <c r="N34" s="161"/>
      <c r="O34" s="161"/>
      <c r="P34" s="161"/>
      <c r="Q34" s="420"/>
    </row>
    <row r="35" spans="1:17" ht="19.2" hidden="1" thickTop="1" thickBot="1">
      <c r="A35" s="424"/>
      <c r="B35" s="351"/>
      <c r="C35" s="351"/>
      <c r="D35" s="351"/>
      <c r="E35" s="351"/>
      <c r="F35" s="351"/>
      <c r="G35" s="351"/>
      <c r="H35" s="351"/>
      <c r="I35" s="351"/>
      <c r="J35" s="351"/>
      <c r="K35" s="351"/>
      <c r="L35" s="351"/>
      <c r="M35" s="351"/>
      <c r="N35" s="351"/>
      <c r="O35" s="351"/>
      <c r="P35" s="351"/>
      <c r="Q35" s="106"/>
    </row>
    <row r="36" spans="1:17" hidden="1"/>
    <row r="37" spans="1:17" hidden="1"/>
    <row r="38" spans="1:17" hidden="1"/>
    <row r="39" spans="1:17" ht="18" hidden="1">
      <c r="A39" s="665"/>
      <c r="B39" s="665"/>
      <c r="C39" s="665"/>
      <c r="D39" s="665"/>
      <c r="E39" s="665"/>
      <c r="F39" s="665"/>
      <c r="G39" s="665"/>
      <c r="H39" s="665"/>
      <c r="I39" s="665"/>
      <c r="J39" s="665"/>
      <c r="K39" s="665"/>
      <c r="L39" s="665"/>
      <c r="M39" s="665"/>
      <c r="N39" s="665"/>
      <c r="O39" s="665"/>
      <c r="P39" s="665"/>
      <c r="Q39" s="665"/>
    </row>
    <row r="40" spans="1:17" ht="15.6" hidden="1">
      <c r="A40" s="673"/>
      <c r="B40" s="673"/>
      <c r="C40" s="673"/>
      <c r="D40" s="673"/>
      <c r="E40" s="673"/>
      <c r="F40" s="673"/>
      <c r="G40" s="673"/>
      <c r="H40" s="673"/>
      <c r="I40" s="673"/>
      <c r="J40" s="673"/>
      <c r="K40" s="673"/>
      <c r="L40" s="673"/>
      <c r="M40" s="673"/>
      <c r="N40" s="673"/>
      <c r="O40" s="673"/>
      <c r="P40" s="673"/>
      <c r="Q40" s="673"/>
    </row>
    <row r="41" spans="1:17" ht="18" hidden="1">
      <c r="A41" s="647"/>
      <c r="B41" s="647"/>
      <c r="C41" s="647"/>
      <c r="D41" s="647"/>
      <c r="E41" s="647"/>
      <c r="F41" s="647"/>
      <c r="G41" s="647"/>
      <c r="H41" s="647"/>
      <c r="I41" s="647"/>
      <c r="J41" s="647"/>
      <c r="K41" s="647"/>
      <c r="L41" s="647"/>
      <c r="M41" s="647"/>
      <c r="N41" s="647"/>
      <c r="O41" s="647"/>
      <c r="P41" s="647"/>
      <c r="Q41" s="415"/>
    </row>
    <row r="42" spans="1:17" ht="18.600000000000001" hidden="1" thickTop="1">
      <c r="A42" s="664"/>
      <c r="B42" s="608"/>
      <c r="C42" s="608"/>
      <c r="D42" s="667"/>
      <c r="E42" s="667"/>
      <c r="F42" s="667"/>
      <c r="G42" s="667"/>
      <c r="H42" s="667"/>
      <c r="I42" s="667"/>
      <c r="J42" s="667"/>
      <c r="K42" s="667"/>
      <c r="L42" s="667"/>
      <c r="M42" s="667"/>
      <c r="N42" s="667"/>
      <c r="O42" s="667"/>
      <c r="P42" s="667"/>
      <c r="Q42" s="668"/>
    </row>
    <row r="43" spans="1:17" ht="15.6" hidden="1">
      <c r="A43" s="665"/>
      <c r="B43" s="611"/>
      <c r="C43" s="611"/>
      <c r="D43" s="611"/>
      <c r="E43" s="611"/>
      <c r="F43" s="611"/>
      <c r="G43" s="611"/>
      <c r="H43" s="611"/>
      <c r="I43" s="611"/>
      <c r="J43" s="611"/>
      <c r="K43" s="611"/>
      <c r="L43" s="611"/>
      <c r="M43" s="611"/>
      <c r="N43" s="674"/>
      <c r="O43" s="674"/>
      <c r="P43" s="674"/>
      <c r="Q43" s="669"/>
    </row>
    <row r="44" spans="1:17" ht="27" hidden="1">
      <c r="A44" s="665"/>
      <c r="B44" s="270"/>
      <c r="C44" s="270"/>
      <c r="D44" s="270"/>
      <c r="E44" s="270"/>
      <c r="F44" s="270"/>
      <c r="G44" s="270"/>
      <c r="H44" s="270"/>
      <c r="I44" s="270"/>
      <c r="J44" s="270"/>
      <c r="K44" s="270"/>
      <c r="L44" s="270"/>
      <c r="M44" s="270"/>
      <c r="N44" s="270"/>
      <c r="O44" s="270"/>
      <c r="P44" s="272"/>
      <c r="Q44" s="669"/>
    </row>
    <row r="45" spans="1:17" ht="18.600000000000001" hidden="1" thickBot="1">
      <c r="A45" s="666"/>
      <c r="B45" s="416"/>
      <c r="C45" s="416"/>
      <c r="D45" s="416"/>
      <c r="E45" s="416"/>
      <c r="F45" s="416"/>
      <c r="G45" s="416"/>
      <c r="H45" s="416"/>
      <c r="I45" s="416"/>
      <c r="J45" s="416"/>
      <c r="K45" s="416"/>
      <c r="L45" s="416"/>
      <c r="M45" s="416"/>
      <c r="N45" s="416"/>
      <c r="O45" s="416"/>
      <c r="P45" s="429"/>
      <c r="Q45" s="670"/>
    </row>
    <row r="46" spans="1:17" ht="18" hidden="1">
      <c r="A46" s="417"/>
      <c r="B46" s="171"/>
      <c r="C46" s="171"/>
      <c r="D46" s="171"/>
      <c r="E46" s="171"/>
      <c r="F46" s="171"/>
      <c r="G46" s="171"/>
      <c r="H46" s="171"/>
      <c r="I46" s="171"/>
      <c r="J46" s="171"/>
      <c r="K46" s="171"/>
      <c r="L46" s="171"/>
      <c r="M46" s="171"/>
      <c r="N46" s="171"/>
      <c r="O46" s="171"/>
      <c r="P46" s="171"/>
      <c r="Q46" s="418"/>
    </row>
    <row r="47" spans="1:17" ht="18" hidden="1">
      <c r="A47" s="431"/>
      <c r="B47" s="171"/>
      <c r="C47" s="171"/>
      <c r="D47" s="171"/>
      <c r="E47" s="171"/>
      <c r="F47" s="171"/>
      <c r="G47" s="171"/>
      <c r="H47" s="171"/>
      <c r="I47" s="171"/>
      <c r="J47" s="171"/>
      <c r="K47" s="171"/>
      <c r="L47" s="171"/>
      <c r="M47" s="171"/>
      <c r="N47" s="171"/>
      <c r="O47" s="171"/>
      <c r="P47" s="171"/>
      <c r="Q47" s="419"/>
    </row>
    <row r="48" spans="1:17" ht="18" hidden="1">
      <c r="A48" s="431"/>
      <c r="B48" s="171"/>
      <c r="C48" s="171"/>
      <c r="D48" s="171"/>
      <c r="E48" s="171"/>
      <c r="F48" s="171"/>
      <c r="G48" s="171"/>
      <c r="H48" s="171"/>
      <c r="I48" s="171"/>
      <c r="J48" s="171"/>
      <c r="K48" s="171"/>
      <c r="L48" s="171"/>
      <c r="M48" s="171"/>
      <c r="N48" s="171"/>
      <c r="O48" s="171"/>
      <c r="P48" s="171"/>
      <c r="Q48" s="420"/>
    </row>
    <row r="49" spans="1:17" ht="18" hidden="1">
      <c r="A49" s="431"/>
      <c r="B49" s="161"/>
      <c r="C49" s="161"/>
      <c r="D49" s="161"/>
      <c r="E49" s="161"/>
      <c r="F49" s="161"/>
      <c r="G49" s="161"/>
      <c r="H49" s="161"/>
      <c r="I49" s="161"/>
      <c r="J49" s="161"/>
      <c r="K49" s="161"/>
      <c r="L49" s="161"/>
      <c r="M49" s="161"/>
      <c r="N49" s="161"/>
      <c r="O49" s="161"/>
      <c r="P49" s="161"/>
      <c r="Q49" s="419"/>
    </row>
    <row r="50" spans="1:17" ht="18" hidden="1">
      <c r="A50" s="431"/>
      <c r="B50" s="161"/>
      <c r="C50" s="161"/>
      <c r="D50" s="161"/>
      <c r="E50" s="161"/>
      <c r="F50" s="161"/>
      <c r="G50" s="161"/>
      <c r="H50" s="161"/>
      <c r="I50" s="161"/>
      <c r="J50" s="161"/>
      <c r="K50" s="161"/>
      <c r="L50" s="161"/>
      <c r="M50" s="161"/>
      <c r="N50" s="161"/>
      <c r="O50" s="161"/>
      <c r="P50" s="161"/>
      <c r="Q50" s="420"/>
    </row>
    <row r="51" spans="1:17" ht="18" hidden="1">
      <c r="A51" s="142"/>
      <c r="B51" s="161"/>
      <c r="C51" s="161"/>
      <c r="D51" s="161"/>
      <c r="E51" s="161"/>
      <c r="F51" s="161"/>
      <c r="G51" s="161"/>
      <c r="H51" s="161"/>
      <c r="I51" s="161"/>
      <c r="J51" s="161"/>
      <c r="K51" s="161"/>
      <c r="L51" s="161"/>
      <c r="M51" s="161"/>
      <c r="N51" s="161"/>
      <c r="O51" s="161"/>
      <c r="P51" s="161"/>
      <c r="Q51" s="420"/>
    </row>
    <row r="52" spans="1:17" ht="18" hidden="1">
      <c r="A52" s="142"/>
      <c r="B52" s="161"/>
      <c r="C52" s="161"/>
      <c r="D52" s="161"/>
      <c r="E52" s="161"/>
      <c r="F52" s="161"/>
      <c r="G52" s="161"/>
      <c r="H52" s="161"/>
      <c r="I52" s="161"/>
      <c r="J52" s="161"/>
      <c r="K52" s="161"/>
      <c r="L52" s="161"/>
      <c r="M52" s="161"/>
      <c r="N52" s="161"/>
      <c r="O52" s="161"/>
      <c r="P52" s="161"/>
      <c r="Q52" s="419"/>
    </row>
    <row r="53" spans="1:17" ht="18" hidden="1">
      <c r="A53" s="421"/>
      <c r="B53" s="422"/>
      <c r="C53" s="422"/>
      <c r="D53" s="422"/>
      <c r="E53" s="422"/>
      <c r="F53" s="422"/>
      <c r="G53" s="422"/>
      <c r="H53" s="422"/>
      <c r="I53" s="422"/>
      <c r="J53" s="422"/>
      <c r="K53" s="422"/>
      <c r="L53" s="422"/>
      <c r="M53" s="422"/>
      <c r="N53" s="422"/>
      <c r="O53" s="422"/>
      <c r="P53" s="422"/>
      <c r="Q53" s="423"/>
    </row>
    <row r="54" spans="1:17" ht="19.2" hidden="1" thickTop="1" thickBot="1">
      <c r="A54" s="424"/>
      <c r="B54" s="351"/>
      <c r="C54" s="351"/>
      <c r="D54" s="351"/>
      <c r="E54" s="351"/>
      <c r="F54" s="351"/>
      <c r="G54" s="351"/>
      <c r="H54" s="351"/>
      <c r="I54" s="351"/>
      <c r="J54" s="351"/>
      <c r="K54" s="351"/>
      <c r="L54" s="351"/>
      <c r="M54" s="351"/>
      <c r="N54" s="351"/>
      <c r="O54" s="351"/>
      <c r="P54" s="351"/>
      <c r="Q54" s="106"/>
    </row>
    <row r="55" spans="1:17" hidden="1"/>
    <row r="56" spans="1:17" hidden="1"/>
    <row r="57" spans="1:17" hidden="1"/>
    <row r="58" spans="1:17" hidden="1"/>
    <row r="59" spans="1:17" ht="17.399999999999999" hidden="1">
      <c r="A59" s="675"/>
      <c r="B59" s="675"/>
      <c r="C59" s="675"/>
      <c r="D59" s="675"/>
      <c r="E59" s="675"/>
      <c r="F59" s="675"/>
      <c r="G59" s="675"/>
      <c r="H59" s="675"/>
      <c r="I59" s="675"/>
      <c r="J59" s="675"/>
      <c r="K59" s="675"/>
      <c r="L59" s="675"/>
      <c r="M59" s="675"/>
      <c r="N59" s="675"/>
      <c r="O59" s="675"/>
      <c r="P59" s="675"/>
      <c r="Q59" s="675"/>
    </row>
    <row r="60" spans="1:17" ht="17.399999999999999" hidden="1">
      <c r="A60" s="676"/>
      <c r="B60" s="676"/>
      <c r="C60" s="676"/>
      <c r="D60" s="676"/>
      <c r="E60" s="676"/>
      <c r="F60" s="676"/>
      <c r="G60" s="676"/>
      <c r="H60" s="676"/>
      <c r="I60" s="676"/>
      <c r="J60" s="676"/>
      <c r="K60" s="676"/>
      <c r="L60" s="676"/>
      <c r="M60" s="676"/>
      <c r="N60" s="676"/>
      <c r="O60" s="676"/>
      <c r="P60" s="676"/>
      <c r="Q60" s="676"/>
    </row>
    <row r="61" spans="1:17" ht="18.600000000000001" hidden="1" thickBot="1">
      <c r="A61" s="430"/>
      <c r="B61" s="430"/>
      <c r="C61" s="430"/>
      <c r="D61" s="430"/>
      <c r="E61" s="430"/>
      <c r="F61" s="430"/>
      <c r="G61" s="430"/>
      <c r="H61" s="430"/>
      <c r="I61" s="430"/>
      <c r="J61" s="430"/>
      <c r="K61" s="430"/>
      <c r="L61" s="430"/>
      <c r="M61" s="430"/>
      <c r="N61" s="430"/>
      <c r="O61" s="430"/>
      <c r="P61" s="651"/>
      <c r="Q61" s="651"/>
    </row>
    <row r="62" spans="1:17" ht="18" hidden="1" thickTop="1">
      <c r="A62" s="677"/>
      <c r="B62" s="655"/>
      <c r="C62" s="655"/>
      <c r="D62" s="656"/>
      <c r="E62" s="656"/>
      <c r="F62" s="656"/>
      <c r="G62" s="656"/>
      <c r="H62" s="656"/>
      <c r="I62" s="656"/>
      <c r="J62" s="656"/>
      <c r="K62" s="656"/>
      <c r="L62" s="656"/>
      <c r="M62" s="656"/>
      <c r="N62" s="656"/>
      <c r="O62" s="656"/>
      <c r="P62" s="656"/>
      <c r="Q62" s="680"/>
    </row>
    <row r="63" spans="1:17" ht="27" hidden="1">
      <c r="A63" s="678"/>
      <c r="B63" s="641"/>
      <c r="C63" s="641"/>
      <c r="D63" s="641"/>
      <c r="E63" s="641"/>
      <c r="F63" s="641"/>
      <c r="G63" s="641"/>
      <c r="H63" s="641"/>
      <c r="I63" s="641"/>
      <c r="J63" s="641"/>
      <c r="K63" s="641"/>
      <c r="L63" s="641"/>
      <c r="M63" s="641"/>
      <c r="N63" s="594"/>
      <c r="O63" s="594"/>
      <c r="P63" s="594"/>
      <c r="Q63" s="675"/>
    </row>
    <row r="64" spans="1:17" ht="27" hidden="1">
      <c r="A64" s="678"/>
      <c r="B64" s="270"/>
      <c r="C64" s="270"/>
      <c r="D64" s="270"/>
      <c r="E64" s="270"/>
      <c r="F64" s="270"/>
      <c r="G64" s="270"/>
      <c r="H64" s="270"/>
      <c r="I64" s="270"/>
      <c r="J64" s="270"/>
      <c r="K64" s="270"/>
      <c r="L64" s="270"/>
      <c r="M64" s="270"/>
      <c r="N64" s="270"/>
      <c r="O64" s="270"/>
      <c r="P64" s="339"/>
      <c r="Q64" s="675"/>
    </row>
    <row r="65" spans="1:17" ht="16.2" hidden="1" thickBot="1">
      <c r="A65" s="679"/>
      <c r="B65" s="497"/>
      <c r="C65" s="497"/>
      <c r="D65" s="497"/>
      <c r="E65" s="497"/>
      <c r="F65" s="497"/>
      <c r="G65" s="497"/>
      <c r="H65" s="497"/>
      <c r="I65" s="497"/>
      <c r="J65" s="497"/>
      <c r="K65" s="497"/>
      <c r="L65" s="497"/>
      <c r="M65" s="497"/>
      <c r="N65" s="497"/>
      <c r="O65" s="497"/>
      <c r="P65" s="443"/>
      <c r="Q65" s="681"/>
    </row>
    <row r="66" spans="1:17" ht="17.399999999999999" hidden="1">
      <c r="A66" s="498"/>
      <c r="B66" s="399"/>
      <c r="C66" s="399"/>
      <c r="D66" s="399"/>
      <c r="E66" s="399"/>
      <c r="F66" s="399"/>
      <c r="G66" s="399"/>
      <c r="H66" s="399"/>
      <c r="I66" s="399"/>
      <c r="J66" s="399"/>
      <c r="K66" s="399"/>
      <c r="L66" s="399"/>
      <c r="M66" s="399"/>
      <c r="N66" s="399"/>
      <c r="O66" s="399"/>
      <c r="P66" s="399"/>
      <c r="Q66" s="499"/>
    </row>
    <row r="67" spans="1:17" ht="17.399999999999999" hidden="1">
      <c r="A67" s="98"/>
      <c r="B67" s="444"/>
      <c r="C67" s="444"/>
      <c r="D67" s="444"/>
      <c r="E67" s="444"/>
      <c r="F67" s="444"/>
      <c r="G67" s="444"/>
      <c r="H67" s="444"/>
      <c r="I67" s="444"/>
      <c r="J67" s="444"/>
      <c r="K67" s="444"/>
      <c r="L67" s="444"/>
      <c r="M67" s="444"/>
      <c r="N67" s="444"/>
      <c r="O67" s="444"/>
      <c r="P67" s="444"/>
      <c r="Q67" s="420"/>
    </row>
    <row r="68" spans="1:17" ht="17.399999999999999" hidden="1">
      <c r="A68" s="98"/>
      <c r="B68" s="444"/>
      <c r="C68" s="444"/>
      <c r="D68" s="444"/>
      <c r="E68" s="444"/>
      <c r="F68" s="444"/>
      <c r="G68" s="444"/>
      <c r="H68" s="444"/>
      <c r="I68" s="444"/>
      <c r="J68" s="444"/>
      <c r="K68" s="444"/>
      <c r="L68" s="444"/>
      <c r="M68" s="444"/>
      <c r="N68" s="444"/>
      <c r="O68" s="444"/>
      <c r="P68" s="444"/>
      <c r="Q68" s="420"/>
    </row>
    <row r="69" spans="1:17" ht="17.399999999999999" hidden="1">
      <c r="A69" s="98"/>
      <c r="B69" s="444"/>
      <c r="C69" s="444"/>
      <c r="D69" s="444"/>
      <c r="E69" s="444"/>
      <c r="F69" s="444"/>
      <c r="G69" s="444"/>
      <c r="H69" s="444"/>
      <c r="I69" s="444"/>
      <c r="J69" s="444"/>
      <c r="K69" s="444"/>
      <c r="L69" s="444"/>
      <c r="M69" s="444"/>
      <c r="N69" s="444"/>
      <c r="O69" s="444"/>
      <c r="P69" s="444"/>
      <c r="Q69" s="420"/>
    </row>
    <row r="70" spans="1:17" ht="17.399999999999999" hidden="1">
      <c r="A70" s="98"/>
      <c r="B70" s="444"/>
      <c r="C70" s="444"/>
      <c r="D70" s="444"/>
      <c r="E70" s="444"/>
      <c r="F70" s="444"/>
      <c r="G70" s="444"/>
      <c r="H70" s="444"/>
      <c r="I70" s="444"/>
      <c r="J70" s="444"/>
      <c r="K70" s="444"/>
      <c r="L70" s="444"/>
      <c r="M70" s="444"/>
      <c r="N70" s="444"/>
      <c r="O70" s="444"/>
      <c r="P70" s="444"/>
      <c r="Q70" s="420"/>
    </row>
    <row r="71" spans="1:17" ht="17.399999999999999" hidden="1">
      <c r="A71" s="98"/>
      <c r="B71" s="444"/>
      <c r="C71" s="444"/>
      <c r="D71" s="444"/>
      <c r="E71" s="444"/>
      <c r="F71" s="444"/>
      <c r="G71" s="444"/>
      <c r="H71" s="444"/>
      <c r="I71" s="444"/>
      <c r="J71" s="444"/>
      <c r="K71" s="444"/>
      <c r="L71" s="444"/>
      <c r="M71" s="444"/>
      <c r="N71" s="444"/>
      <c r="O71" s="444"/>
      <c r="P71" s="444"/>
      <c r="Q71" s="420"/>
    </row>
    <row r="72" spans="1:17" ht="17.399999999999999" hidden="1">
      <c r="A72" s="500"/>
      <c r="B72" s="138"/>
      <c r="C72" s="138"/>
      <c r="D72" s="138"/>
      <c r="E72" s="138"/>
      <c r="F72" s="138"/>
      <c r="G72" s="138"/>
      <c r="H72" s="138"/>
      <c r="I72" s="138"/>
      <c r="J72" s="138"/>
      <c r="K72" s="138"/>
      <c r="L72" s="138"/>
      <c r="M72" s="138"/>
      <c r="N72" s="138"/>
      <c r="O72" s="138"/>
      <c r="P72" s="138"/>
      <c r="Q72" s="420"/>
    </row>
    <row r="73" spans="1:17" ht="18" hidden="1" thickBot="1">
      <c r="A73" s="501"/>
      <c r="B73" s="502"/>
      <c r="C73" s="502"/>
      <c r="D73" s="502"/>
      <c r="E73" s="502"/>
      <c r="F73" s="502"/>
      <c r="G73" s="502"/>
      <c r="H73" s="502"/>
      <c r="I73" s="502"/>
      <c r="J73" s="502"/>
      <c r="K73" s="502"/>
      <c r="L73" s="502"/>
      <c r="M73" s="502"/>
      <c r="N73" s="502"/>
      <c r="O73" s="502"/>
      <c r="P73" s="502"/>
      <c r="Q73" s="503"/>
    </row>
    <row r="74" spans="1:17" ht="18" hidden="1" thickBot="1">
      <c r="A74" s="504"/>
      <c r="B74" s="304"/>
      <c r="C74" s="304"/>
      <c r="D74" s="304"/>
      <c r="E74" s="304"/>
      <c r="F74" s="304"/>
      <c r="G74" s="304"/>
      <c r="H74" s="304"/>
      <c r="I74" s="304"/>
      <c r="J74" s="304"/>
      <c r="K74" s="304"/>
      <c r="L74" s="304"/>
      <c r="M74" s="304"/>
      <c r="N74" s="304"/>
      <c r="O74" s="304"/>
      <c r="P74" s="304"/>
      <c r="Q74" s="505"/>
    </row>
    <row r="75" spans="1:17" hidden="1"/>
    <row r="76" spans="1:17" hidden="1"/>
    <row r="77" spans="1:17" ht="18" hidden="1">
      <c r="A77" s="665"/>
      <c r="B77" s="665"/>
      <c r="C77" s="665"/>
      <c r="D77" s="665"/>
      <c r="E77" s="665"/>
      <c r="F77" s="665"/>
      <c r="G77" s="665"/>
      <c r="H77" s="665"/>
      <c r="I77" s="665"/>
      <c r="J77" s="665"/>
      <c r="K77" s="665"/>
      <c r="L77" s="665"/>
      <c r="M77" s="665"/>
      <c r="N77" s="665"/>
      <c r="O77" s="665"/>
      <c r="P77" s="665"/>
      <c r="Q77" s="665"/>
    </row>
    <row r="78" spans="1:17" ht="15.6" hidden="1">
      <c r="A78" s="660"/>
      <c r="B78" s="660"/>
      <c r="C78" s="660"/>
      <c r="D78" s="660"/>
      <c r="E78" s="660"/>
      <c r="F78" s="660"/>
      <c r="G78" s="660"/>
      <c r="H78" s="660"/>
      <c r="I78" s="660"/>
      <c r="J78" s="660"/>
      <c r="K78" s="660"/>
      <c r="L78" s="660"/>
      <c r="M78" s="660"/>
      <c r="N78" s="660"/>
      <c r="O78" s="660"/>
      <c r="P78" s="660"/>
      <c r="Q78" s="660"/>
    </row>
    <row r="79" spans="1:17" ht="18" hidden="1">
      <c r="A79" s="647"/>
      <c r="B79" s="647"/>
      <c r="C79" s="647"/>
      <c r="D79" s="647"/>
      <c r="E79" s="647"/>
      <c r="F79" s="647"/>
      <c r="G79" s="647"/>
      <c r="H79" s="647"/>
      <c r="I79" s="647"/>
      <c r="J79" s="647"/>
      <c r="K79" s="647"/>
      <c r="L79" s="647"/>
      <c r="M79" s="647"/>
      <c r="N79" s="647"/>
      <c r="O79" s="647"/>
      <c r="P79" s="647"/>
      <c r="Q79" s="415"/>
    </row>
    <row r="80" spans="1:17" ht="18.600000000000001" hidden="1" thickTop="1">
      <c r="A80" s="664"/>
      <c r="B80" s="608"/>
      <c r="C80" s="608"/>
      <c r="D80" s="667"/>
      <c r="E80" s="667"/>
      <c r="F80" s="667"/>
      <c r="G80" s="667"/>
      <c r="H80" s="667"/>
      <c r="I80" s="667"/>
      <c r="J80" s="667"/>
      <c r="K80" s="667"/>
      <c r="L80" s="667"/>
      <c r="M80" s="667"/>
      <c r="N80" s="667"/>
      <c r="O80" s="667"/>
      <c r="P80" s="667"/>
      <c r="Q80" s="668"/>
    </row>
    <row r="81" spans="1:17" ht="15.6" hidden="1">
      <c r="A81" s="665"/>
      <c r="B81" s="611"/>
      <c r="C81" s="611"/>
      <c r="D81" s="611"/>
      <c r="E81" s="611"/>
      <c r="F81" s="611"/>
      <c r="G81" s="611"/>
      <c r="H81" s="611"/>
      <c r="I81" s="611"/>
      <c r="J81" s="611"/>
      <c r="K81" s="611"/>
      <c r="L81" s="611"/>
      <c r="M81" s="611"/>
      <c r="N81" s="674"/>
      <c r="O81" s="674"/>
      <c r="P81" s="674"/>
      <c r="Q81" s="669"/>
    </row>
    <row r="82" spans="1:17" ht="27" hidden="1">
      <c r="A82" s="665"/>
      <c r="B82" s="270"/>
      <c r="C82" s="270"/>
      <c r="D82" s="270"/>
      <c r="E82" s="270"/>
      <c r="F82" s="270"/>
      <c r="G82" s="270"/>
      <c r="H82" s="270"/>
      <c r="I82" s="270"/>
      <c r="J82" s="270"/>
      <c r="K82" s="270"/>
      <c r="L82" s="270"/>
      <c r="M82" s="270"/>
      <c r="N82" s="270"/>
      <c r="O82" s="270"/>
      <c r="P82" s="272"/>
      <c r="Q82" s="669"/>
    </row>
    <row r="83" spans="1:17" ht="18.600000000000001" hidden="1" thickBot="1">
      <c r="A83" s="666"/>
      <c r="B83" s="416"/>
      <c r="C83" s="416"/>
      <c r="D83" s="416"/>
      <c r="E83" s="416"/>
      <c r="F83" s="416"/>
      <c r="G83" s="416"/>
      <c r="H83" s="416"/>
      <c r="I83" s="416"/>
      <c r="J83" s="416"/>
      <c r="K83" s="416"/>
      <c r="L83" s="416"/>
      <c r="M83" s="416"/>
      <c r="N83" s="416"/>
      <c r="O83" s="416"/>
      <c r="P83" s="429"/>
      <c r="Q83" s="670"/>
    </row>
    <row r="84" spans="1:17" ht="18" hidden="1">
      <c r="A84" s="417"/>
      <c r="B84" s="171"/>
      <c r="C84" s="171"/>
      <c r="D84" s="171"/>
      <c r="E84" s="171"/>
      <c r="F84" s="171"/>
      <c r="G84" s="171"/>
      <c r="H84" s="171"/>
      <c r="I84" s="171"/>
      <c r="J84" s="171"/>
      <c r="K84" s="171"/>
      <c r="L84" s="171"/>
      <c r="M84" s="171"/>
      <c r="N84" s="171"/>
      <c r="O84" s="171"/>
      <c r="P84" s="171"/>
      <c r="Q84" s="418"/>
    </row>
    <row r="85" spans="1:17" ht="18" hidden="1">
      <c r="A85" s="431"/>
      <c r="B85" s="171"/>
      <c r="C85" s="171"/>
      <c r="D85" s="171"/>
      <c r="E85" s="171"/>
      <c r="F85" s="171"/>
      <c r="G85" s="171"/>
      <c r="H85" s="171"/>
      <c r="I85" s="171"/>
      <c r="J85" s="171"/>
      <c r="K85" s="171"/>
      <c r="L85" s="171"/>
      <c r="M85" s="171"/>
      <c r="N85" s="171"/>
      <c r="O85" s="171"/>
      <c r="P85" s="171"/>
      <c r="Q85" s="419"/>
    </row>
    <row r="86" spans="1:17" ht="18" hidden="1">
      <c r="A86" s="431"/>
      <c r="B86" s="171"/>
      <c r="C86" s="171"/>
      <c r="D86" s="171"/>
      <c r="E86" s="171"/>
      <c r="F86" s="171"/>
      <c r="G86" s="171"/>
      <c r="H86" s="171"/>
      <c r="I86" s="171"/>
      <c r="J86" s="171"/>
      <c r="K86" s="171"/>
      <c r="L86" s="171"/>
      <c r="M86" s="171"/>
      <c r="N86" s="171"/>
      <c r="O86" s="171"/>
      <c r="P86" s="171"/>
      <c r="Q86" s="420"/>
    </row>
    <row r="87" spans="1:17" ht="18" hidden="1">
      <c r="A87" s="431"/>
      <c r="B87" s="161"/>
      <c r="C87" s="161"/>
      <c r="D87" s="161"/>
      <c r="E87" s="161"/>
      <c r="F87" s="161"/>
      <c r="G87" s="161"/>
      <c r="H87" s="161"/>
      <c r="I87" s="161"/>
      <c r="J87" s="161"/>
      <c r="K87" s="161"/>
      <c r="L87" s="161"/>
      <c r="M87" s="161"/>
      <c r="N87" s="161"/>
      <c r="O87" s="161"/>
      <c r="P87" s="161"/>
      <c r="Q87" s="419"/>
    </row>
    <row r="88" spans="1:17" ht="18" hidden="1">
      <c r="A88" s="431"/>
      <c r="B88" s="161"/>
      <c r="C88" s="161"/>
      <c r="D88" s="161"/>
      <c r="E88" s="161"/>
      <c r="F88" s="161"/>
      <c r="G88" s="161"/>
      <c r="H88" s="161"/>
      <c r="I88" s="161"/>
      <c r="J88" s="161"/>
      <c r="K88" s="161"/>
      <c r="L88" s="161"/>
      <c r="M88" s="161"/>
      <c r="N88" s="161"/>
      <c r="O88" s="161"/>
      <c r="P88" s="161"/>
      <c r="Q88" s="420"/>
    </row>
    <row r="89" spans="1:17" ht="18" hidden="1">
      <c r="A89" s="142"/>
      <c r="B89" s="161"/>
      <c r="C89" s="161"/>
      <c r="D89" s="161"/>
      <c r="E89" s="161"/>
      <c r="F89" s="161"/>
      <c r="G89" s="161"/>
      <c r="H89" s="161"/>
      <c r="I89" s="161"/>
      <c r="J89" s="161"/>
      <c r="K89" s="161"/>
      <c r="L89" s="161"/>
      <c r="M89" s="161"/>
      <c r="N89" s="161"/>
      <c r="O89" s="161"/>
      <c r="P89" s="161"/>
      <c r="Q89" s="420"/>
    </row>
    <row r="90" spans="1:17" ht="18" hidden="1">
      <c r="A90" s="142"/>
      <c r="B90" s="161"/>
      <c r="C90" s="161"/>
      <c r="D90" s="161"/>
      <c r="E90" s="161"/>
      <c r="F90" s="161"/>
      <c r="G90" s="161"/>
      <c r="H90" s="161"/>
      <c r="I90" s="161"/>
      <c r="J90" s="161"/>
      <c r="K90" s="161"/>
      <c r="L90" s="161"/>
      <c r="M90" s="161"/>
      <c r="N90" s="161"/>
      <c r="O90" s="161"/>
      <c r="P90" s="161"/>
      <c r="Q90" s="419"/>
    </row>
    <row r="91" spans="1:17" ht="18" hidden="1">
      <c r="A91" s="421"/>
      <c r="B91" s="422"/>
      <c r="C91" s="422"/>
      <c r="D91" s="422"/>
      <c r="E91" s="422"/>
      <c r="F91" s="422"/>
      <c r="G91" s="422"/>
      <c r="H91" s="422"/>
      <c r="I91" s="422"/>
      <c r="J91" s="422"/>
      <c r="K91" s="422"/>
      <c r="L91" s="422"/>
      <c r="M91" s="422"/>
      <c r="N91" s="422"/>
      <c r="O91" s="422"/>
      <c r="P91" s="422"/>
      <c r="Q91" s="423"/>
    </row>
    <row r="92" spans="1:17" ht="19.2" hidden="1" thickTop="1" thickBot="1">
      <c r="A92" s="424"/>
      <c r="B92" s="351"/>
      <c r="C92" s="351"/>
      <c r="D92" s="351"/>
      <c r="E92" s="351"/>
      <c r="F92" s="351"/>
      <c r="G92" s="351"/>
      <c r="H92" s="351"/>
      <c r="I92" s="351"/>
      <c r="J92" s="351"/>
      <c r="K92" s="351"/>
      <c r="L92" s="351"/>
      <c r="M92" s="351"/>
      <c r="N92" s="351"/>
      <c r="O92" s="351"/>
      <c r="P92" s="351"/>
      <c r="Q92" s="106"/>
    </row>
    <row r="93" spans="1:17" hidden="1"/>
    <row r="94" spans="1:17" hidden="1"/>
    <row r="95" spans="1:17" hidden="1"/>
    <row r="96" spans="1:17"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sheetData>
  <mergeCells count="95">
    <mergeCell ref="J80:K80"/>
    <mergeCell ref="L80:M80"/>
    <mergeCell ref="N80:P80"/>
    <mergeCell ref="Q80:Q83"/>
    <mergeCell ref="B81:C81"/>
    <mergeCell ref="D81:E81"/>
    <mergeCell ref="F81:G81"/>
    <mergeCell ref="H81:I81"/>
    <mergeCell ref="J81:K81"/>
    <mergeCell ref="L81:M81"/>
    <mergeCell ref="N81:P81"/>
    <mergeCell ref="A80:A83"/>
    <mergeCell ref="B80:C80"/>
    <mergeCell ref="D80:E80"/>
    <mergeCell ref="F80:G80"/>
    <mergeCell ref="H80:I80"/>
    <mergeCell ref="H63:I63"/>
    <mergeCell ref="P61:Q61"/>
    <mergeCell ref="J62:K62"/>
    <mergeCell ref="L62:M62"/>
    <mergeCell ref="N62:P62"/>
    <mergeCell ref="Q62:Q65"/>
    <mergeCell ref="J63:K63"/>
    <mergeCell ref="L63:M63"/>
    <mergeCell ref="N63:P63"/>
    <mergeCell ref="A77:Q77"/>
    <mergeCell ref="A78:Q78"/>
    <mergeCell ref="A79:P79"/>
    <mergeCell ref="J43:K43"/>
    <mergeCell ref="L43:M43"/>
    <mergeCell ref="N43:P43"/>
    <mergeCell ref="A59:Q59"/>
    <mergeCell ref="A60:Q60"/>
    <mergeCell ref="A62:A65"/>
    <mergeCell ref="B62:C62"/>
    <mergeCell ref="D62:E62"/>
    <mergeCell ref="F62:G62"/>
    <mergeCell ref="H62:I62"/>
    <mergeCell ref="B63:C63"/>
    <mergeCell ref="D63:E63"/>
    <mergeCell ref="F63:G63"/>
    <mergeCell ref="A39:Q39"/>
    <mergeCell ref="A40:Q40"/>
    <mergeCell ref="A41:P41"/>
    <mergeCell ref="A42:A45"/>
    <mergeCell ref="B42:C42"/>
    <mergeCell ref="D42:E42"/>
    <mergeCell ref="F42:G42"/>
    <mergeCell ref="H42:I42"/>
    <mergeCell ref="J42:K42"/>
    <mergeCell ref="L42:M42"/>
    <mergeCell ref="N42:P42"/>
    <mergeCell ref="Q42:Q45"/>
    <mergeCell ref="B43:C43"/>
    <mergeCell ref="D43:E43"/>
    <mergeCell ref="F43:G43"/>
    <mergeCell ref="H43:I43"/>
    <mergeCell ref="Q23:Q26"/>
    <mergeCell ref="B24:C24"/>
    <mergeCell ref="D24:E24"/>
    <mergeCell ref="F24:G24"/>
    <mergeCell ref="H24:I24"/>
    <mergeCell ref="J24:K24"/>
    <mergeCell ref="L24:M24"/>
    <mergeCell ref="N24:P24"/>
    <mergeCell ref="A22:P22"/>
    <mergeCell ref="A23:A26"/>
    <mergeCell ref="B23:C23"/>
    <mergeCell ref="D23:E23"/>
    <mergeCell ref="F23:G23"/>
    <mergeCell ref="H23:I23"/>
    <mergeCell ref="J23:K23"/>
    <mergeCell ref="L23:M23"/>
    <mergeCell ref="N23:P23"/>
    <mergeCell ref="J5:K5"/>
    <mergeCell ref="L5:M5"/>
    <mergeCell ref="N5:P5"/>
    <mergeCell ref="A20:Q20"/>
    <mergeCell ref="A21:Q21"/>
    <mergeCell ref="A1:Q1"/>
    <mergeCell ref="A2:Q2"/>
    <mergeCell ref="A3:P3"/>
    <mergeCell ref="A4:A7"/>
    <mergeCell ref="B4:C4"/>
    <mergeCell ref="D4:E4"/>
    <mergeCell ref="F4:G4"/>
    <mergeCell ref="H4:I4"/>
    <mergeCell ref="J4:K4"/>
    <mergeCell ref="L4:M4"/>
    <mergeCell ref="N4:P4"/>
    <mergeCell ref="Q4:Q7"/>
    <mergeCell ref="B5:C5"/>
    <mergeCell ref="D5:E5"/>
    <mergeCell ref="F5:G5"/>
    <mergeCell ref="H5:I5"/>
  </mergeCells>
  <printOptions horizontalCentered="1"/>
  <pageMargins left="1" right="1" top="1.5" bottom="1" header="1.5" footer="1"/>
  <pageSetup paperSize="9" scale="8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22"/>
  <sheetViews>
    <sheetView rightToLeft="1" view="pageBreakPreview" zoomScale="80" zoomScaleNormal="100" zoomScaleSheetLayoutView="80" workbookViewId="0">
      <selection activeCell="I27" sqref="I27"/>
    </sheetView>
  </sheetViews>
  <sheetFormatPr defaultColWidth="9.109375" defaultRowHeight="13.2"/>
  <cols>
    <col min="1" max="1" width="12.109375" style="87" customWidth="1"/>
    <col min="2" max="2" width="12.5546875" style="87" customWidth="1"/>
    <col min="3" max="3" width="10.5546875" style="87" customWidth="1"/>
    <col min="4" max="4" width="9.33203125" style="87" customWidth="1"/>
    <col min="5" max="5" width="10.109375" style="87" customWidth="1"/>
    <col min="6" max="6" width="10.88671875" style="87" customWidth="1"/>
    <col min="7" max="7" width="10.33203125" style="87" customWidth="1"/>
    <col min="8" max="8" width="9.6640625" style="87" customWidth="1"/>
    <col min="9" max="9" width="10.6640625" style="87" customWidth="1"/>
    <col min="10" max="10" width="9" style="87" customWidth="1"/>
    <col min="11" max="11" width="9.109375" style="87" customWidth="1"/>
    <col min="12" max="12" width="20" style="87" customWidth="1"/>
    <col min="13" max="16384" width="9.109375" style="87"/>
  </cols>
  <sheetData>
    <row r="1" spans="1:12" s="109" customFormat="1" ht="29.25" customHeight="1">
      <c r="A1" s="599" t="s">
        <v>612</v>
      </c>
      <c r="B1" s="599"/>
      <c r="C1" s="599"/>
      <c r="D1" s="599"/>
      <c r="E1" s="599"/>
      <c r="F1" s="599"/>
      <c r="G1" s="599"/>
      <c r="H1" s="599"/>
      <c r="I1" s="599"/>
      <c r="J1" s="599"/>
      <c r="K1" s="599"/>
      <c r="L1" s="599"/>
    </row>
    <row r="2" spans="1:12" ht="40.5" customHeight="1">
      <c r="A2" s="683" t="s">
        <v>701</v>
      </c>
      <c r="B2" s="683"/>
      <c r="C2" s="683"/>
      <c r="D2" s="683"/>
      <c r="E2" s="683"/>
      <c r="F2" s="683"/>
      <c r="G2" s="683"/>
      <c r="H2" s="683"/>
      <c r="I2" s="683"/>
      <c r="J2" s="683"/>
      <c r="K2" s="683"/>
      <c r="L2" s="683"/>
    </row>
    <row r="3" spans="1:12" ht="26.25" customHeight="1" thickBot="1">
      <c r="A3" s="684" t="s">
        <v>342</v>
      </c>
      <c r="B3" s="684"/>
      <c r="C3" s="684"/>
      <c r="D3" s="684"/>
      <c r="E3" s="684"/>
      <c r="F3" s="684"/>
      <c r="G3" s="684"/>
      <c r="H3" s="684"/>
      <c r="I3" s="684"/>
      <c r="J3" s="684"/>
      <c r="K3" s="684"/>
      <c r="L3" s="269" t="s">
        <v>343</v>
      </c>
    </row>
    <row r="4" spans="1:12" ht="20.100000000000001" customHeight="1" thickTop="1">
      <c r="A4" s="685" t="s">
        <v>1</v>
      </c>
      <c r="B4" s="685" t="s">
        <v>344</v>
      </c>
      <c r="C4" s="685" t="s">
        <v>345</v>
      </c>
      <c r="D4" s="685"/>
      <c r="E4" s="685"/>
      <c r="F4" s="685" t="s">
        <v>5</v>
      </c>
      <c r="G4" s="685"/>
      <c r="H4" s="685"/>
      <c r="I4" s="685" t="s">
        <v>6</v>
      </c>
      <c r="J4" s="685"/>
      <c r="K4" s="685"/>
      <c r="L4" s="688" t="s">
        <v>7</v>
      </c>
    </row>
    <row r="5" spans="1:12" ht="20.100000000000001" customHeight="1">
      <c r="A5" s="686"/>
      <c r="B5" s="686"/>
      <c r="C5" s="682" t="s">
        <v>252</v>
      </c>
      <c r="D5" s="682"/>
      <c r="E5" s="682"/>
      <c r="F5" s="682" t="s">
        <v>253</v>
      </c>
      <c r="G5" s="682"/>
      <c r="H5" s="682"/>
      <c r="I5" s="682" t="s">
        <v>10</v>
      </c>
      <c r="J5" s="682"/>
      <c r="K5" s="682"/>
      <c r="L5" s="689"/>
    </row>
    <row r="6" spans="1:12" ht="20.100000000000001" customHeight="1">
      <c r="A6" s="687"/>
      <c r="B6" s="687"/>
      <c r="C6" s="270" t="s">
        <v>11</v>
      </c>
      <c r="D6" s="270" t="s">
        <v>12</v>
      </c>
      <c r="E6" s="271" t="s">
        <v>13</v>
      </c>
      <c r="F6" s="270" t="s">
        <v>11</v>
      </c>
      <c r="G6" s="270" t="s">
        <v>12</v>
      </c>
      <c r="H6" s="271" t="s">
        <v>13</v>
      </c>
      <c r="I6" s="270" t="s">
        <v>11</v>
      </c>
      <c r="J6" s="270" t="s">
        <v>12</v>
      </c>
      <c r="K6" s="271" t="s">
        <v>13</v>
      </c>
      <c r="L6" s="689"/>
    </row>
    <row r="7" spans="1:12" ht="20.100000000000001" customHeight="1" thickBot="1">
      <c r="A7" s="272"/>
      <c r="B7" s="273" t="s">
        <v>346</v>
      </c>
      <c r="C7" s="274" t="s">
        <v>16</v>
      </c>
      <c r="D7" s="274" t="s">
        <v>17</v>
      </c>
      <c r="E7" s="274" t="s">
        <v>18</v>
      </c>
      <c r="F7" s="274" t="s">
        <v>16</v>
      </c>
      <c r="G7" s="274" t="s">
        <v>17</v>
      </c>
      <c r="H7" s="274" t="s">
        <v>18</v>
      </c>
      <c r="I7" s="274" t="s">
        <v>16</v>
      </c>
      <c r="J7" s="274" t="s">
        <v>17</v>
      </c>
      <c r="K7" s="274" t="s">
        <v>18</v>
      </c>
      <c r="L7" s="690"/>
    </row>
    <row r="8" spans="1:12" ht="23.25" customHeight="1" thickTop="1">
      <c r="A8" s="177" t="s">
        <v>35</v>
      </c>
      <c r="B8" s="158">
        <v>2</v>
      </c>
      <c r="C8" s="158">
        <v>25</v>
      </c>
      <c r="D8" s="158">
        <v>20</v>
      </c>
      <c r="E8" s="158">
        <f>SUM(C8:D8)</f>
        <v>45</v>
      </c>
      <c r="F8" s="158">
        <v>16</v>
      </c>
      <c r="G8" s="158">
        <v>18</v>
      </c>
      <c r="H8" s="158">
        <f>SUM(F8:G8)</f>
        <v>34</v>
      </c>
      <c r="I8" s="158">
        <v>13</v>
      </c>
      <c r="J8" s="158">
        <v>21</v>
      </c>
      <c r="K8" s="158">
        <f>J8+I8</f>
        <v>34</v>
      </c>
      <c r="L8" s="275" t="s">
        <v>36</v>
      </c>
    </row>
    <row r="9" spans="1:12" ht="23.25" customHeight="1">
      <c r="A9" s="140" t="s">
        <v>39</v>
      </c>
      <c r="B9" s="161">
        <v>1</v>
      </c>
      <c r="C9" s="161">
        <v>28</v>
      </c>
      <c r="D9" s="161">
        <v>0</v>
      </c>
      <c r="E9" s="161">
        <f t="shared" ref="E9:E18" si="0">SUM(C9:D9)</f>
        <v>28</v>
      </c>
      <c r="F9" s="161">
        <v>7</v>
      </c>
      <c r="G9" s="161">
        <v>0</v>
      </c>
      <c r="H9" s="161">
        <f t="shared" ref="H9:H19" si="1">SUM(F9:G9)</f>
        <v>7</v>
      </c>
      <c r="I9" s="161">
        <v>2</v>
      </c>
      <c r="J9" s="161">
        <v>0</v>
      </c>
      <c r="K9" s="161">
        <f t="shared" ref="K9:K19" si="2">J9+I9</f>
        <v>2</v>
      </c>
      <c r="L9" s="276" t="s">
        <v>40</v>
      </c>
    </row>
    <row r="10" spans="1:12" ht="23.25" customHeight="1">
      <c r="A10" s="140" t="s">
        <v>43</v>
      </c>
      <c r="B10" s="161">
        <v>4</v>
      </c>
      <c r="C10" s="161">
        <v>74</v>
      </c>
      <c r="D10" s="161">
        <v>85</v>
      </c>
      <c r="E10" s="161">
        <f t="shared" si="0"/>
        <v>159</v>
      </c>
      <c r="F10" s="161">
        <v>83</v>
      </c>
      <c r="G10" s="161">
        <v>77</v>
      </c>
      <c r="H10" s="161">
        <f t="shared" si="1"/>
        <v>160</v>
      </c>
      <c r="I10" s="161">
        <v>56</v>
      </c>
      <c r="J10" s="161">
        <v>58</v>
      </c>
      <c r="K10" s="161">
        <v>114</v>
      </c>
      <c r="L10" s="276" t="s">
        <v>20</v>
      </c>
    </row>
    <row r="11" spans="1:12" ht="23.25" customHeight="1">
      <c r="A11" s="140" t="s">
        <v>46</v>
      </c>
      <c r="B11" s="161">
        <v>2</v>
      </c>
      <c r="C11" s="161">
        <v>11</v>
      </c>
      <c r="D11" s="161">
        <v>7</v>
      </c>
      <c r="E11" s="161">
        <f t="shared" si="0"/>
        <v>18</v>
      </c>
      <c r="F11" s="161">
        <v>2</v>
      </c>
      <c r="G11" s="161">
        <v>2</v>
      </c>
      <c r="H11" s="161">
        <f t="shared" si="1"/>
        <v>4</v>
      </c>
      <c r="I11" s="161">
        <v>2</v>
      </c>
      <c r="J11" s="161">
        <v>2</v>
      </c>
      <c r="K11" s="161">
        <f t="shared" si="2"/>
        <v>4</v>
      </c>
      <c r="L11" s="276" t="s">
        <v>47</v>
      </c>
    </row>
    <row r="12" spans="1:12" ht="23.25" customHeight="1">
      <c r="A12" s="142" t="s">
        <v>504</v>
      </c>
      <c r="B12" s="161" t="s">
        <v>445</v>
      </c>
      <c r="C12" s="161" t="s">
        <v>445</v>
      </c>
      <c r="D12" s="161" t="s">
        <v>445</v>
      </c>
      <c r="E12" s="161" t="s">
        <v>445</v>
      </c>
      <c r="F12" s="161" t="s">
        <v>445</v>
      </c>
      <c r="G12" s="161" t="s">
        <v>445</v>
      </c>
      <c r="H12" s="161" t="s">
        <v>445</v>
      </c>
      <c r="I12" s="161" t="s">
        <v>445</v>
      </c>
      <c r="J12" s="161" t="s">
        <v>445</v>
      </c>
      <c r="K12" s="161" t="s">
        <v>445</v>
      </c>
      <c r="L12" s="276" t="s">
        <v>59</v>
      </c>
    </row>
    <row r="13" spans="1:12" ht="23.25" customHeight="1">
      <c r="A13" s="140" t="s">
        <v>37</v>
      </c>
      <c r="B13" s="161">
        <v>1</v>
      </c>
      <c r="C13" s="161">
        <v>3</v>
      </c>
      <c r="D13" s="161">
        <v>3</v>
      </c>
      <c r="E13" s="161">
        <f t="shared" si="0"/>
        <v>6</v>
      </c>
      <c r="F13" s="161">
        <v>0</v>
      </c>
      <c r="G13" s="161">
        <v>0</v>
      </c>
      <c r="H13" s="161">
        <f t="shared" si="1"/>
        <v>0</v>
      </c>
      <c r="I13" s="161">
        <v>1</v>
      </c>
      <c r="J13" s="161">
        <v>2</v>
      </c>
      <c r="K13" s="161">
        <f t="shared" si="2"/>
        <v>3</v>
      </c>
      <c r="L13" s="276" t="s">
        <v>607</v>
      </c>
    </row>
    <row r="14" spans="1:12" ht="23.25" customHeight="1">
      <c r="A14" s="140" t="s">
        <v>50</v>
      </c>
      <c r="B14" s="161">
        <v>1</v>
      </c>
      <c r="C14" s="161">
        <v>16</v>
      </c>
      <c r="D14" s="161">
        <v>0</v>
      </c>
      <c r="E14" s="161">
        <f t="shared" si="0"/>
        <v>16</v>
      </c>
      <c r="F14" s="161">
        <v>0</v>
      </c>
      <c r="G14" s="161">
        <v>0</v>
      </c>
      <c r="H14" s="161">
        <v>0</v>
      </c>
      <c r="I14" s="161">
        <v>0</v>
      </c>
      <c r="J14" s="161">
        <v>0</v>
      </c>
      <c r="K14" s="161">
        <f t="shared" si="2"/>
        <v>0</v>
      </c>
      <c r="L14" s="276" t="s">
        <v>51</v>
      </c>
    </row>
    <row r="15" spans="1:12" ht="23.25" customHeight="1">
      <c r="A15" s="142" t="s">
        <v>52</v>
      </c>
      <c r="B15" s="161">
        <v>2</v>
      </c>
      <c r="C15" s="161">
        <v>17</v>
      </c>
      <c r="D15" s="161">
        <v>13</v>
      </c>
      <c r="E15" s="161">
        <f t="shared" si="0"/>
        <v>30</v>
      </c>
      <c r="F15" s="161">
        <v>0</v>
      </c>
      <c r="G15" s="161">
        <v>0</v>
      </c>
      <c r="H15" s="161">
        <v>0</v>
      </c>
      <c r="I15" s="161">
        <v>4</v>
      </c>
      <c r="J15" s="161">
        <v>0</v>
      </c>
      <c r="K15" s="161">
        <f t="shared" si="2"/>
        <v>4</v>
      </c>
      <c r="L15" s="276" t="s">
        <v>53</v>
      </c>
    </row>
    <row r="16" spans="1:12" ht="23.25" customHeight="1">
      <c r="A16" s="142" t="s">
        <v>54</v>
      </c>
      <c r="B16" s="161">
        <v>1</v>
      </c>
      <c r="C16" s="161">
        <v>13</v>
      </c>
      <c r="D16" s="161">
        <v>0</v>
      </c>
      <c r="E16" s="161">
        <f t="shared" si="0"/>
        <v>13</v>
      </c>
      <c r="F16" s="161">
        <v>1</v>
      </c>
      <c r="G16" s="161">
        <v>0</v>
      </c>
      <c r="H16" s="161">
        <f t="shared" si="1"/>
        <v>1</v>
      </c>
      <c r="I16" s="161">
        <v>4</v>
      </c>
      <c r="J16" s="161">
        <v>0</v>
      </c>
      <c r="K16" s="161">
        <f t="shared" si="2"/>
        <v>4</v>
      </c>
      <c r="L16" s="276" t="s">
        <v>55</v>
      </c>
    </row>
    <row r="17" spans="1:12" ht="23.25" customHeight="1">
      <c r="A17" s="142" t="s">
        <v>505</v>
      </c>
      <c r="B17" s="161" t="s">
        <v>445</v>
      </c>
      <c r="C17" s="161" t="s">
        <v>445</v>
      </c>
      <c r="D17" s="161" t="s">
        <v>445</v>
      </c>
      <c r="E17" s="161" t="s">
        <v>445</v>
      </c>
      <c r="F17" s="161" t="s">
        <v>445</v>
      </c>
      <c r="G17" s="161" t="s">
        <v>445</v>
      </c>
      <c r="H17" s="161" t="s">
        <v>445</v>
      </c>
      <c r="I17" s="161" t="s">
        <v>445</v>
      </c>
      <c r="J17" s="161" t="s">
        <v>445</v>
      </c>
      <c r="K17" s="161" t="s">
        <v>445</v>
      </c>
      <c r="L17" s="276" t="s">
        <v>57</v>
      </c>
    </row>
    <row r="18" spans="1:12" ht="23.25" customHeight="1" thickBot="1">
      <c r="A18" s="143" t="s">
        <v>61</v>
      </c>
      <c r="B18" s="164">
        <v>1</v>
      </c>
      <c r="C18" s="164">
        <v>20</v>
      </c>
      <c r="D18" s="164">
        <v>1</v>
      </c>
      <c r="E18" s="164">
        <f t="shared" si="0"/>
        <v>21</v>
      </c>
      <c r="F18" s="164">
        <v>20</v>
      </c>
      <c r="G18" s="164">
        <v>1</v>
      </c>
      <c r="H18" s="164">
        <f t="shared" si="1"/>
        <v>21</v>
      </c>
      <c r="I18" s="164">
        <v>4</v>
      </c>
      <c r="J18" s="164">
        <v>0</v>
      </c>
      <c r="K18" s="164">
        <f t="shared" si="2"/>
        <v>4</v>
      </c>
      <c r="L18" s="277" t="s">
        <v>62</v>
      </c>
    </row>
    <row r="19" spans="1:12" ht="23.25" customHeight="1" thickTop="1" thickBot="1">
      <c r="A19" s="147" t="s">
        <v>31</v>
      </c>
      <c r="B19" s="278">
        <f>SUM(B8:B18)</f>
        <v>15</v>
      </c>
      <c r="C19" s="278">
        <f t="shared" ref="C19:E19" si="3">SUM(C8:C18)</f>
        <v>207</v>
      </c>
      <c r="D19" s="278">
        <f t="shared" si="3"/>
        <v>129</v>
      </c>
      <c r="E19" s="278">
        <f t="shared" si="3"/>
        <v>336</v>
      </c>
      <c r="F19" s="278">
        <f>SUM(F8:F18)</f>
        <v>129</v>
      </c>
      <c r="G19" s="278">
        <f>SUM(G8:G18)</f>
        <v>98</v>
      </c>
      <c r="H19" s="278">
        <f t="shared" si="1"/>
        <v>227</v>
      </c>
      <c r="I19" s="278">
        <f>SUM(I8:I18)</f>
        <v>86</v>
      </c>
      <c r="J19" s="278">
        <f>SUM(J8:J18)</f>
        <v>83</v>
      </c>
      <c r="K19" s="278">
        <f t="shared" si="2"/>
        <v>169</v>
      </c>
      <c r="L19" s="279" t="s">
        <v>24</v>
      </c>
    </row>
    <row r="20" spans="1:12" ht="20.100000000000001" customHeight="1" thickTop="1">
      <c r="A20" s="519" t="s">
        <v>595</v>
      </c>
      <c r="B20" s="519"/>
      <c r="C20" s="519"/>
      <c r="D20" s="519"/>
      <c r="E20" s="519"/>
      <c r="F20" s="280"/>
      <c r="G20" s="280"/>
      <c r="H20" s="280"/>
      <c r="I20" s="280"/>
      <c r="J20" s="280"/>
      <c r="K20" s="280"/>
      <c r="L20" s="280"/>
    </row>
    <row r="21" spans="1:12" ht="0.75" customHeight="1">
      <c r="E21" s="281">
        <f>SUM(C21:D21)</f>
        <v>0</v>
      </c>
      <c r="F21" s="282"/>
      <c r="G21" s="282"/>
      <c r="H21" s="282"/>
    </row>
    <row r="22" spans="1:12">
      <c r="E22" s="280"/>
      <c r="F22" s="280"/>
      <c r="G22" s="280"/>
      <c r="H22" s="280"/>
    </row>
  </sheetData>
  <mergeCells count="12">
    <mergeCell ref="C5:E5"/>
    <mergeCell ref="F5:H5"/>
    <mergeCell ref="I5:K5"/>
    <mergeCell ref="A1:L1"/>
    <mergeCell ref="A2:L2"/>
    <mergeCell ref="A3:K3"/>
    <mergeCell ref="A4:A6"/>
    <mergeCell ref="B4:B6"/>
    <mergeCell ref="C4:E4"/>
    <mergeCell ref="F4:H4"/>
    <mergeCell ref="I4:K4"/>
    <mergeCell ref="L4:L7"/>
  </mergeCells>
  <printOptions horizontalCentered="1"/>
  <pageMargins left="1" right="1" top="1.5" bottom="1" header="1.5" footer="1"/>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U22"/>
  <sheetViews>
    <sheetView rightToLeft="1" view="pageBreakPreview" zoomScale="80" zoomScaleNormal="80" zoomScaleSheetLayoutView="80" workbookViewId="0">
      <selection activeCell="L6" sqref="L6:M6"/>
    </sheetView>
  </sheetViews>
  <sheetFormatPr defaultColWidth="9.109375" defaultRowHeight="13.2"/>
  <cols>
    <col min="1" max="1" width="11.33203125" style="87" customWidth="1"/>
    <col min="2" max="2" width="7.44140625" style="87" customWidth="1"/>
    <col min="3" max="6" width="8.109375" style="87" customWidth="1"/>
    <col min="7" max="8" width="7.33203125" style="87" customWidth="1"/>
    <col min="9" max="9" width="7" style="87" customWidth="1"/>
    <col min="10" max="10" width="6.5546875" style="87" customWidth="1"/>
    <col min="11" max="11" width="6.44140625" style="87" customWidth="1"/>
    <col min="12" max="12" width="6.5546875" style="87" customWidth="1"/>
    <col min="13" max="13" width="7.5546875" style="87" customWidth="1"/>
    <col min="14" max="16" width="8.109375" style="87" customWidth="1"/>
    <col min="17" max="17" width="18.109375" style="87" customWidth="1"/>
    <col min="18" max="16384" width="9.109375" style="87"/>
  </cols>
  <sheetData>
    <row r="1" spans="1:17" s="109" customFormat="1" ht="19.5" customHeight="1">
      <c r="A1" s="691"/>
      <c r="B1" s="691"/>
      <c r="C1" s="691"/>
      <c r="D1" s="691"/>
      <c r="E1" s="691"/>
      <c r="F1" s="691"/>
      <c r="G1" s="691"/>
      <c r="H1" s="691"/>
      <c r="I1" s="691"/>
      <c r="J1" s="691"/>
      <c r="K1" s="691"/>
      <c r="L1" s="691"/>
      <c r="M1" s="691"/>
      <c r="N1" s="691"/>
      <c r="O1" s="691"/>
      <c r="P1" s="691"/>
    </row>
    <row r="2" spans="1:17" ht="21.75" customHeight="1">
      <c r="A2" s="691" t="s">
        <v>613</v>
      </c>
      <c r="B2" s="691"/>
      <c r="C2" s="691"/>
      <c r="D2" s="691"/>
      <c r="E2" s="691"/>
      <c r="F2" s="691"/>
      <c r="G2" s="691"/>
      <c r="H2" s="691"/>
      <c r="I2" s="691"/>
      <c r="J2" s="691"/>
      <c r="K2" s="691"/>
      <c r="L2" s="691"/>
      <c r="M2" s="691"/>
      <c r="N2" s="691"/>
      <c r="O2" s="691"/>
      <c r="P2" s="691"/>
      <c r="Q2" s="691"/>
    </row>
    <row r="3" spans="1:17" ht="21.75" customHeight="1">
      <c r="A3" s="692" t="s">
        <v>614</v>
      </c>
      <c r="B3" s="692"/>
      <c r="C3" s="692"/>
      <c r="D3" s="692"/>
      <c r="E3" s="692"/>
      <c r="F3" s="692"/>
      <c r="G3" s="692"/>
      <c r="H3" s="692"/>
      <c r="I3" s="692"/>
      <c r="J3" s="692"/>
      <c r="K3" s="692"/>
      <c r="L3" s="692"/>
      <c r="M3" s="692"/>
      <c r="N3" s="692"/>
      <c r="O3" s="692"/>
      <c r="P3" s="692"/>
      <c r="Q3" s="692"/>
    </row>
    <row r="4" spans="1:17" ht="21.75" customHeight="1" thickBot="1">
      <c r="A4" s="693" t="s">
        <v>347</v>
      </c>
      <c r="B4" s="693"/>
      <c r="C4" s="693"/>
      <c r="D4" s="693"/>
      <c r="E4" s="693"/>
      <c r="F4" s="693"/>
      <c r="G4" s="693"/>
      <c r="H4" s="693"/>
      <c r="I4" s="693"/>
      <c r="J4" s="693"/>
      <c r="K4" s="693"/>
      <c r="L4" s="693"/>
      <c r="M4" s="693"/>
      <c r="N4" s="693"/>
      <c r="O4" s="693"/>
      <c r="P4" s="693"/>
      <c r="Q4" s="269" t="s">
        <v>348</v>
      </c>
    </row>
    <row r="5" spans="1:17" ht="20.100000000000001" customHeight="1" thickTop="1">
      <c r="A5" s="608" t="s">
        <v>28</v>
      </c>
      <c r="B5" s="694" t="s">
        <v>349</v>
      </c>
      <c r="C5" s="694"/>
      <c r="D5" s="695" t="s">
        <v>350</v>
      </c>
      <c r="E5" s="695"/>
      <c r="F5" s="696" t="s">
        <v>351</v>
      </c>
      <c r="G5" s="697"/>
      <c r="H5" s="696" t="s">
        <v>352</v>
      </c>
      <c r="I5" s="697"/>
      <c r="J5" s="697" t="s">
        <v>353</v>
      </c>
      <c r="K5" s="697"/>
      <c r="L5" s="697" t="s">
        <v>431</v>
      </c>
      <c r="M5" s="697"/>
      <c r="N5" s="685" t="s">
        <v>31</v>
      </c>
      <c r="O5" s="685"/>
      <c r="P5" s="685"/>
      <c r="Q5" s="596" t="s">
        <v>7</v>
      </c>
    </row>
    <row r="6" spans="1:17" ht="20.100000000000001" customHeight="1">
      <c r="A6" s="609"/>
      <c r="B6" s="698" t="s">
        <v>709</v>
      </c>
      <c r="C6" s="698"/>
      <c r="D6" s="283"/>
      <c r="E6" s="283"/>
      <c r="F6" s="283"/>
      <c r="G6" s="283"/>
      <c r="H6" s="283"/>
      <c r="I6" s="283"/>
      <c r="J6" s="283"/>
      <c r="K6" s="283"/>
      <c r="L6" s="699" t="s">
        <v>722</v>
      </c>
      <c r="M6" s="699"/>
      <c r="N6" s="687" t="s">
        <v>24</v>
      </c>
      <c r="O6" s="687"/>
      <c r="P6" s="687"/>
      <c r="Q6" s="597"/>
    </row>
    <row r="7" spans="1:17" s="280" customFormat="1" ht="20.100000000000001" customHeight="1">
      <c r="A7" s="609"/>
      <c r="B7" s="270" t="s">
        <v>11</v>
      </c>
      <c r="C7" s="270" t="s">
        <v>12</v>
      </c>
      <c r="D7" s="270" t="s">
        <v>11</v>
      </c>
      <c r="E7" s="270" t="s">
        <v>12</v>
      </c>
      <c r="F7" s="270" t="s">
        <v>11</v>
      </c>
      <c r="G7" s="270" t="s">
        <v>12</v>
      </c>
      <c r="H7" s="270" t="s">
        <v>11</v>
      </c>
      <c r="I7" s="270" t="s">
        <v>12</v>
      </c>
      <c r="J7" s="270" t="s">
        <v>11</v>
      </c>
      <c r="K7" s="270" t="s">
        <v>12</v>
      </c>
      <c r="L7" s="270" t="s">
        <v>11</v>
      </c>
      <c r="M7" s="270" t="s">
        <v>12</v>
      </c>
      <c r="N7" s="270" t="s">
        <v>11</v>
      </c>
      <c r="O7" s="270" t="s">
        <v>12</v>
      </c>
      <c r="P7" s="271" t="s">
        <v>13</v>
      </c>
      <c r="Q7" s="597"/>
    </row>
    <row r="8" spans="1:17" s="280" customFormat="1" ht="20.100000000000001" customHeight="1" thickBot="1">
      <c r="A8" s="610"/>
      <c r="B8" s="272" t="s">
        <v>16</v>
      </c>
      <c r="C8" s="284" t="s">
        <v>17</v>
      </c>
      <c r="D8" s="272" t="s">
        <v>16</v>
      </c>
      <c r="E8" s="284" t="s">
        <v>17</v>
      </c>
      <c r="F8" s="272" t="s">
        <v>16</v>
      </c>
      <c r="G8" s="284" t="s">
        <v>17</v>
      </c>
      <c r="H8" s="272" t="s">
        <v>16</v>
      </c>
      <c r="I8" s="284" t="s">
        <v>17</v>
      </c>
      <c r="J8" s="272" t="s">
        <v>16</v>
      </c>
      <c r="K8" s="284" t="s">
        <v>17</v>
      </c>
      <c r="L8" s="272" t="s">
        <v>16</v>
      </c>
      <c r="M8" s="284" t="s">
        <v>17</v>
      </c>
      <c r="N8" s="272" t="s">
        <v>16</v>
      </c>
      <c r="O8" s="284" t="s">
        <v>17</v>
      </c>
      <c r="P8" s="272" t="s">
        <v>18</v>
      </c>
      <c r="Q8" s="622"/>
    </row>
    <row r="9" spans="1:17" s="280" customFormat="1" ht="22.5" customHeight="1" thickTop="1">
      <c r="A9" s="177" t="s">
        <v>35</v>
      </c>
      <c r="B9" s="303">
        <v>2</v>
      </c>
      <c r="C9" s="303">
        <v>7</v>
      </c>
      <c r="D9" s="303">
        <v>1</v>
      </c>
      <c r="E9" s="303">
        <v>1</v>
      </c>
      <c r="F9" s="303">
        <v>3</v>
      </c>
      <c r="G9" s="303">
        <v>4</v>
      </c>
      <c r="H9" s="303">
        <v>7</v>
      </c>
      <c r="I9" s="303">
        <v>4</v>
      </c>
      <c r="J9" s="303">
        <v>4</v>
      </c>
      <c r="K9" s="303">
        <v>2</v>
      </c>
      <c r="L9" s="303">
        <v>8</v>
      </c>
      <c r="M9" s="303">
        <v>2</v>
      </c>
      <c r="N9" s="303">
        <f>L9+J9+H9+F9+D9+B9</f>
        <v>25</v>
      </c>
      <c r="O9" s="303">
        <f>M9+K9+I9+G9+E9+C9</f>
        <v>20</v>
      </c>
      <c r="P9" s="303">
        <f>SUM(N9:O9)</f>
        <v>45</v>
      </c>
      <c r="Q9" s="94" t="s">
        <v>36</v>
      </c>
    </row>
    <row r="10" spans="1:17" s="280" customFormat="1" ht="22.5" customHeight="1">
      <c r="A10" s="140" t="s">
        <v>39</v>
      </c>
      <c r="B10" s="138">
        <v>0</v>
      </c>
      <c r="C10" s="138">
        <v>0</v>
      </c>
      <c r="D10" s="138">
        <v>0</v>
      </c>
      <c r="E10" s="138">
        <v>0</v>
      </c>
      <c r="F10" s="138">
        <v>0</v>
      </c>
      <c r="G10" s="138">
        <v>0</v>
      </c>
      <c r="H10" s="138">
        <v>12</v>
      </c>
      <c r="I10" s="138">
        <v>0</v>
      </c>
      <c r="J10" s="138">
        <v>9</v>
      </c>
      <c r="K10" s="138">
        <v>0</v>
      </c>
      <c r="L10" s="138">
        <v>7</v>
      </c>
      <c r="M10" s="138">
        <v>0</v>
      </c>
      <c r="N10" s="138">
        <f t="shared" ref="N10:N20" si="0">L10+J10+H10+F10+D10+B10</f>
        <v>28</v>
      </c>
      <c r="O10" s="138">
        <f t="shared" ref="O10:O20" si="1">M10+K10+I10+G10+E10+C10</f>
        <v>0</v>
      </c>
      <c r="P10" s="138">
        <f t="shared" ref="P10:P20" si="2">SUM(N10:O10)</f>
        <v>28</v>
      </c>
      <c r="Q10" s="97" t="s">
        <v>40</v>
      </c>
    </row>
    <row r="11" spans="1:17" s="280" customFormat="1" ht="22.5" customHeight="1">
      <c r="A11" s="295" t="s">
        <v>43</v>
      </c>
      <c r="B11" s="138">
        <v>10</v>
      </c>
      <c r="C11" s="138">
        <v>11</v>
      </c>
      <c r="D11" s="138">
        <v>10</v>
      </c>
      <c r="E11" s="138">
        <v>7</v>
      </c>
      <c r="F11" s="138">
        <v>16</v>
      </c>
      <c r="G11" s="138">
        <v>23</v>
      </c>
      <c r="H11" s="138">
        <v>23</v>
      </c>
      <c r="I11" s="138">
        <v>17</v>
      </c>
      <c r="J11" s="138">
        <v>12</v>
      </c>
      <c r="K11" s="138">
        <v>10</v>
      </c>
      <c r="L11" s="138">
        <v>3</v>
      </c>
      <c r="M11" s="138">
        <v>17</v>
      </c>
      <c r="N11" s="138">
        <f t="shared" si="0"/>
        <v>74</v>
      </c>
      <c r="O11" s="138">
        <f>M11+K11+I11+G11+E11+C11</f>
        <v>85</v>
      </c>
      <c r="P11" s="138">
        <f t="shared" si="2"/>
        <v>159</v>
      </c>
      <c r="Q11" s="97" t="s">
        <v>20</v>
      </c>
    </row>
    <row r="12" spans="1:17" s="280" customFormat="1" ht="22.5" customHeight="1">
      <c r="A12" s="140" t="s">
        <v>46</v>
      </c>
      <c r="B12" s="138">
        <v>0</v>
      </c>
      <c r="C12" s="138">
        <v>0</v>
      </c>
      <c r="D12" s="138">
        <v>0</v>
      </c>
      <c r="E12" s="138">
        <v>0</v>
      </c>
      <c r="F12" s="138">
        <v>2</v>
      </c>
      <c r="G12" s="138">
        <v>0</v>
      </c>
      <c r="H12" s="138">
        <v>5</v>
      </c>
      <c r="I12" s="138">
        <v>5</v>
      </c>
      <c r="J12" s="138">
        <v>1</v>
      </c>
      <c r="K12" s="138">
        <v>2</v>
      </c>
      <c r="L12" s="138">
        <v>3</v>
      </c>
      <c r="M12" s="138">
        <v>0</v>
      </c>
      <c r="N12" s="138">
        <f t="shared" si="0"/>
        <v>11</v>
      </c>
      <c r="O12" s="138">
        <f t="shared" si="1"/>
        <v>7</v>
      </c>
      <c r="P12" s="138">
        <f t="shared" si="2"/>
        <v>18</v>
      </c>
      <c r="Q12" s="97" t="s">
        <v>47</v>
      </c>
    </row>
    <row r="13" spans="1:17" s="280" customFormat="1" ht="22.5" customHeight="1">
      <c r="A13" s="140" t="s">
        <v>58</v>
      </c>
      <c r="B13" s="138" t="s">
        <v>445</v>
      </c>
      <c r="C13" s="138" t="s">
        <v>445</v>
      </c>
      <c r="D13" s="138" t="s">
        <v>445</v>
      </c>
      <c r="E13" s="138" t="s">
        <v>445</v>
      </c>
      <c r="F13" s="138" t="s">
        <v>445</v>
      </c>
      <c r="G13" s="138" t="s">
        <v>445</v>
      </c>
      <c r="H13" s="138" t="s">
        <v>445</v>
      </c>
      <c r="I13" s="138" t="s">
        <v>445</v>
      </c>
      <c r="J13" s="138" t="s">
        <v>445</v>
      </c>
      <c r="K13" s="138" t="s">
        <v>445</v>
      </c>
      <c r="L13" s="138" t="s">
        <v>445</v>
      </c>
      <c r="M13" s="138" t="s">
        <v>445</v>
      </c>
      <c r="N13" s="138" t="s">
        <v>445</v>
      </c>
      <c r="O13" s="138" t="s">
        <v>445</v>
      </c>
      <c r="P13" s="138" t="s">
        <v>445</v>
      </c>
      <c r="Q13" s="97" t="s">
        <v>59</v>
      </c>
    </row>
    <row r="14" spans="1:17" s="280" customFormat="1" ht="22.5" customHeight="1">
      <c r="A14" s="140" t="s">
        <v>37</v>
      </c>
      <c r="B14" s="138">
        <v>1</v>
      </c>
      <c r="C14" s="138">
        <v>1</v>
      </c>
      <c r="D14" s="138">
        <v>1</v>
      </c>
      <c r="E14" s="138">
        <v>2</v>
      </c>
      <c r="F14" s="138">
        <v>0</v>
      </c>
      <c r="G14" s="138">
        <v>0</v>
      </c>
      <c r="H14" s="138">
        <v>0</v>
      </c>
      <c r="I14" s="138">
        <v>0</v>
      </c>
      <c r="J14" s="138">
        <v>1</v>
      </c>
      <c r="K14" s="138">
        <v>0</v>
      </c>
      <c r="L14" s="138">
        <v>0</v>
      </c>
      <c r="M14" s="138">
        <v>0</v>
      </c>
      <c r="N14" s="138">
        <f t="shared" si="0"/>
        <v>3</v>
      </c>
      <c r="O14" s="138">
        <f t="shared" si="1"/>
        <v>3</v>
      </c>
      <c r="P14" s="138">
        <f t="shared" si="2"/>
        <v>6</v>
      </c>
      <c r="Q14" s="97" t="s">
        <v>607</v>
      </c>
    </row>
    <row r="15" spans="1:17" s="280" customFormat="1" ht="22.5" customHeight="1">
      <c r="A15" s="142" t="s">
        <v>50</v>
      </c>
      <c r="B15" s="138">
        <v>0</v>
      </c>
      <c r="C15" s="138">
        <v>0</v>
      </c>
      <c r="D15" s="138">
        <v>0</v>
      </c>
      <c r="E15" s="138">
        <v>0</v>
      </c>
      <c r="F15" s="138">
        <v>0</v>
      </c>
      <c r="G15" s="138">
        <v>0</v>
      </c>
      <c r="H15" s="138">
        <v>0</v>
      </c>
      <c r="I15" s="138">
        <v>0</v>
      </c>
      <c r="J15" s="138">
        <v>9</v>
      </c>
      <c r="K15" s="138">
        <v>0</v>
      </c>
      <c r="L15" s="138">
        <v>7</v>
      </c>
      <c r="M15" s="138">
        <v>0</v>
      </c>
      <c r="N15" s="138">
        <f t="shared" si="0"/>
        <v>16</v>
      </c>
      <c r="O15" s="138">
        <f t="shared" si="1"/>
        <v>0</v>
      </c>
      <c r="P15" s="138">
        <f t="shared" si="2"/>
        <v>16</v>
      </c>
      <c r="Q15" s="97" t="s">
        <v>51</v>
      </c>
    </row>
    <row r="16" spans="1:17" s="280" customFormat="1" ht="22.5" customHeight="1">
      <c r="A16" s="140" t="s">
        <v>52</v>
      </c>
      <c r="B16" s="138">
        <v>0</v>
      </c>
      <c r="C16" s="138">
        <v>0</v>
      </c>
      <c r="D16" s="138">
        <v>0</v>
      </c>
      <c r="E16" s="138">
        <v>0</v>
      </c>
      <c r="F16" s="138">
        <v>4</v>
      </c>
      <c r="G16" s="138">
        <v>0</v>
      </c>
      <c r="H16" s="138">
        <v>3</v>
      </c>
      <c r="I16" s="138">
        <v>4</v>
      </c>
      <c r="J16" s="138">
        <v>5</v>
      </c>
      <c r="K16" s="138">
        <v>6</v>
      </c>
      <c r="L16" s="138">
        <v>5</v>
      </c>
      <c r="M16" s="138">
        <v>3</v>
      </c>
      <c r="N16" s="138">
        <f t="shared" si="0"/>
        <v>17</v>
      </c>
      <c r="O16" s="138">
        <f t="shared" si="1"/>
        <v>13</v>
      </c>
      <c r="P16" s="138">
        <f t="shared" si="2"/>
        <v>30</v>
      </c>
      <c r="Q16" s="97" t="s">
        <v>53</v>
      </c>
    </row>
    <row r="17" spans="1:21" s="280" customFormat="1" ht="22.5" customHeight="1">
      <c r="A17" s="140" t="s">
        <v>54</v>
      </c>
      <c r="B17" s="138">
        <v>0</v>
      </c>
      <c r="C17" s="138">
        <v>0</v>
      </c>
      <c r="D17" s="138">
        <v>0</v>
      </c>
      <c r="E17" s="138">
        <v>0</v>
      </c>
      <c r="F17" s="138">
        <v>1</v>
      </c>
      <c r="G17" s="138">
        <v>0</v>
      </c>
      <c r="H17" s="138">
        <v>3</v>
      </c>
      <c r="I17" s="138">
        <v>0</v>
      </c>
      <c r="J17" s="138">
        <v>4</v>
      </c>
      <c r="K17" s="138">
        <v>0</v>
      </c>
      <c r="L17" s="138">
        <v>5</v>
      </c>
      <c r="M17" s="138">
        <v>0</v>
      </c>
      <c r="N17" s="138">
        <f t="shared" si="0"/>
        <v>13</v>
      </c>
      <c r="O17" s="138">
        <f t="shared" si="1"/>
        <v>0</v>
      </c>
      <c r="P17" s="138">
        <f t="shared" si="2"/>
        <v>13</v>
      </c>
      <c r="Q17" s="97" t="s">
        <v>55</v>
      </c>
    </row>
    <row r="18" spans="1:21" s="280" customFormat="1" ht="22.5" customHeight="1">
      <c r="A18" s="140" t="s">
        <v>56</v>
      </c>
      <c r="B18" s="138" t="s">
        <v>445</v>
      </c>
      <c r="C18" s="138" t="s">
        <v>445</v>
      </c>
      <c r="D18" s="138" t="s">
        <v>445</v>
      </c>
      <c r="E18" s="138" t="s">
        <v>445</v>
      </c>
      <c r="F18" s="138" t="s">
        <v>445</v>
      </c>
      <c r="G18" s="138" t="s">
        <v>445</v>
      </c>
      <c r="H18" s="138" t="s">
        <v>445</v>
      </c>
      <c r="I18" s="138" t="s">
        <v>445</v>
      </c>
      <c r="J18" s="138" t="s">
        <v>445</v>
      </c>
      <c r="K18" s="138" t="s">
        <v>445</v>
      </c>
      <c r="L18" s="138" t="s">
        <v>445</v>
      </c>
      <c r="M18" s="138" t="s">
        <v>445</v>
      </c>
      <c r="N18" s="138" t="s">
        <v>445</v>
      </c>
      <c r="O18" s="138" t="s">
        <v>445</v>
      </c>
      <c r="P18" s="138" t="s">
        <v>445</v>
      </c>
      <c r="Q18" s="97" t="s">
        <v>57</v>
      </c>
    </row>
    <row r="19" spans="1:21" ht="22.5" customHeight="1" thickBot="1">
      <c r="A19" s="143" t="s">
        <v>61</v>
      </c>
      <c r="B19" s="144">
        <v>0</v>
      </c>
      <c r="C19" s="144">
        <v>1</v>
      </c>
      <c r="D19" s="144">
        <v>0</v>
      </c>
      <c r="E19" s="144">
        <v>0</v>
      </c>
      <c r="F19" s="144">
        <v>6</v>
      </c>
      <c r="G19" s="144">
        <v>0</v>
      </c>
      <c r="H19" s="144">
        <v>2</v>
      </c>
      <c r="I19" s="144">
        <v>0</v>
      </c>
      <c r="J19" s="144">
        <v>6</v>
      </c>
      <c r="K19" s="144">
        <v>0</v>
      </c>
      <c r="L19" s="144">
        <v>6</v>
      </c>
      <c r="M19" s="144">
        <v>0</v>
      </c>
      <c r="N19" s="144">
        <f t="shared" si="0"/>
        <v>20</v>
      </c>
      <c r="O19" s="144">
        <f t="shared" si="1"/>
        <v>1</v>
      </c>
      <c r="P19" s="144">
        <f t="shared" si="2"/>
        <v>21</v>
      </c>
      <c r="Q19" s="146" t="s">
        <v>62</v>
      </c>
      <c r="S19" s="280"/>
      <c r="T19" s="280"/>
      <c r="U19" s="280"/>
    </row>
    <row r="20" spans="1:21" ht="22.5" customHeight="1" thickTop="1" thickBot="1">
      <c r="A20" s="285" t="s">
        <v>23</v>
      </c>
      <c r="B20" s="151">
        <f t="shared" ref="B20:M20" si="3">SUM(B9:B19)</f>
        <v>13</v>
      </c>
      <c r="C20" s="151">
        <f t="shared" si="3"/>
        <v>20</v>
      </c>
      <c r="D20" s="151">
        <f t="shared" si="3"/>
        <v>12</v>
      </c>
      <c r="E20" s="151">
        <f t="shared" si="3"/>
        <v>10</v>
      </c>
      <c r="F20" s="151">
        <f t="shared" si="3"/>
        <v>32</v>
      </c>
      <c r="G20" s="151">
        <f t="shared" si="3"/>
        <v>27</v>
      </c>
      <c r="H20" s="151">
        <f t="shared" si="3"/>
        <v>55</v>
      </c>
      <c r="I20" s="151">
        <f t="shared" si="3"/>
        <v>30</v>
      </c>
      <c r="J20" s="151">
        <f t="shared" si="3"/>
        <v>51</v>
      </c>
      <c r="K20" s="151">
        <f t="shared" si="3"/>
        <v>20</v>
      </c>
      <c r="L20" s="151">
        <f t="shared" si="3"/>
        <v>44</v>
      </c>
      <c r="M20" s="151">
        <f t="shared" si="3"/>
        <v>22</v>
      </c>
      <c r="N20" s="151">
        <f t="shared" si="0"/>
        <v>207</v>
      </c>
      <c r="O20" s="151">
        <f t="shared" si="1"/>
        <v>129</v>
      </c>
      <c r="P20" s="151">
        <f t="shared" si="2"/>
        <v>336</v>
      </c>
      <c r="Q20" s="152" t="s">
        <v>24</v>
      </c>
      <c r="S20" s="280"/>
      <c r="T20" s="280"/>
      <c r="U20" s="280"/>
    </row>
    <row r="21" spans="1:21" ht="14.4" thickTop="1">
      <c r="A21" s="519"/>
      <c r="B21" s="519"/>
      <c r="C21" s="519"/>
      <c r="D21" s="519"/>
      <c r="E21" s="519"/>
      <c r="F21" s="280"/>
      <c r="G21" s="280"/>
      <c r="H21" s="280"/>
      <c r="I21" s="280"/>
      <c r="J21" s="280"/>
      <c r="K21" s="280"/>
      <c r="L21" s="280"/>
      <c r="M21" s="280"/>
      <c r="N21" s="280"/>
      <c r="O21" s="280"/>
      <c r="P21" s="280"/>
      <c r="S21" s="280"/>
      <c r="T21" s="280"/>
      <c r="U21" s="280"/>
    </row>
    <row r="22" spans="1:21" ht="0.75" customHeight="1">
      <c r="S22" s="280"/>
      <c r="T22" s="280"/>
      <c r="U22" s="280"/>
    </row>
  </sheetData>
  <mergeCells count="16">
    <mergeCell ref="A1:P1"/>
    <mergeCell ref="A2:Q2"/>
    <mergeCell ref="A3:Q3"/>
    <mergeCell ref="A4:P4"/>
    <mergeCell ref="A5:A8"/>
    <mergeCell ref="B5:C5"/>
    <mergeCell ref="D5:E5"/>
    <mergeCell ref="F5:G5"/>
    <mergeCell ref="H5:I5"/>
    <mergeCell ref="J5:K5"/>
    <mergeCell ref="L5:M5"/>
    <mergeCell ref="N5:P5"/>
    <mergeCell ref="Q5:Q8"/>
    <mergeCell ref="B6:C6"/>
    <mergeCell ref="N6:P6"/>
    <mergeCell ref="L6:M6"/>
  </mergeCells>
  <printOptions horizontalCentered="1"/>
  <pageMargins left="1" right="1" top="1.5" bottom="1" header="1.5" footer="1"/>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39</vt:i4>
      </vt:variant>
    </vt:vector>
  </HeadingPairs>
  <TitlesOfParts>
    <vt:vector size="89" baseType="lpstr">
      <vt:lpstr>2 </vt:lpstr>
      <vt:lpstr>3 </vt:lpstr>
      <vt:lpstr>4.</vt:lpstr>
      <vt:lpstr>5</vt:lpstr>
      <vt:lpstr>6</vt:lpstr>
      <vt:lpstr>7م</vt:lpstr>
      <vt:lpstr>8</vt:lpstr>
      <vt:lpstr>9</vt:lpstr>
      <vt:lpstr>10</vt:lpstr>
      <vt:lpstr>11</vt:lpstr>
      <vt:lpstr>12</vt:lpstr>
      <vt:lpstr>13</vt:lpstr>
      <vt:lpstr>14</vt:lpstr>
      <vt:lpstr>15 م</vt:lpstr>
      <vt:lpstr>16</vt:lpstr>
      <vt:lpstr>17</vt:lpstr>
      <vt:lpstr>18</vt:lpstr>
      <vt:lpstr>19ج</vt:lpstr>
      <vt:lpstr>20</vt:lpstr>
      <vt:lpstr>21</vt:lpstr>
      <vt:lpstr>22</vt:lpstr>
      <vt:lpstr>23</vt:lpstr>
      <vt:lpstr>24</vt:lpstr>
      <vt:lpstr>25ف</vt:lpstr>
      <vt:lpstr>26</vt:lpstr>
      <vt:lpstr>27</vt:lpstr>
      <vt:lpstr>28</vt:lpstr>
      <vt:lpstr>الداخلين</vt:lpstr>
      <vt:lpstr>المغادرين</vt:lpstr>
      <vt:lpstr>العاملين </vt:lpstr>
      <vt:lpstr>عاملين</vt:lpstr>
      <vt:lpstr>33</vt:lpstr>
      <vt:lpstr>34</vt:lpstr>
      <vt:lpstr>36</vt:lpstr>
      <vt:lpstr>37</vt:lpstr>
      <vt:lpstr>45 </vt:lpstr>
      <vt:lpstr>47ف (2)</vt:lpstr>
      <vt:lpstr>25ف (2)</vt:lpstr>
      <vt:lpstr>شبكه الحماية</vt:lpstr>
      <vt:lpstr>42</vt:lpstr>
      <vt:lpstr>42_</vt:lpstr>
      <vt:lpstr>42__</vt:lpstr>
      <vt:lpstr>43</vt:lpstr>
      <vt:lpstr>44</vt:lpstr>
      <vt:lpstr>45</vt:lpstr>
      <vt:lpstr>46</vt:lpstr>
      <vt:lpstr>47</vt:lpstr>
      <vt:lpstr>48</vt:lpstr>
      <vt:lpstr>Sheet1</vt:lpstr>
      <vt:lpstr>Sheet3</vt:lpstr>
      <vt:lpstr>'10'!Print_Area</vt:lpstr>
      <vt:lpstr>'11'!Print_Area</vt:lpstr>
      <vt:lpstr>'12'!Print_Area</vt:lpstr>
      <vt:lpstr>'13'!Print_Area</vt:lpstr>
      <vt:lpstr>'14'!Print_Area</vt:lpstr>
      <vt:lpstr>'15 م'!Print_Area</vt:lpstr>
      <vt:lpstr>'16'!Print_Area</vt:lpstr>
      <vt:lpstr>'17'!Print_Area</vt:lpstr>
      <vt:lpstr>'18'!Print_Area</vt:lpstr>
      <vt:lpstr>'19ج'!Print_Area</vt:lpstr>
      <vt:lpstr>'2 '!Print_Area</vt:lpstr>
      <vt:lpstr>'20'!Print_Area</vt:lpstr>
      <vt:lpstr>'21'!Print_Area</vt:lpstr>
      <vt:lpstr>'22'!Print_Area</vt:lpstr>
      <vt:lpstr>'23'!Print_Area</vt:lpstr>
      <vt:lpstr>'24'!Print_Area</vt:lpstr>
      <vt:lpstr>'25ف'!Print_Area</vt:lpstr>
      <vt:lpstr>'25ف (2)'!Print_Area</vt:lpstr>
      <vt:lpstr>'26'!Print_Area</vt:lpstr>
      <vt:lpstr>'27'!Print_Area</vt:lpstr>
      <vt:lpstr>'28'!Print_Area</vt:lpstr>
      <vt:lpstr>'3 '!Print_Area</vt:lpstr>
      <vt:lpstr>'33'!Print_Area</vt:lpstr>
      <vt:lpstr>'34'!Print_Area</vt:lpstr>
      <vt:lpstr>'36'!Print_Area</vt:lpstr>
      <vt:lpstr>'37'!Print_Area</vt:lpstr>
      <vt:lpstr>'4.'!Print_Area</vt:lpstr>
      <vt:lpstr>'42'!Print_Area</vt:lpstr>
      <vt:lpstr>'42_'!Print_Area</vt:lpstr>
      <vt:lpstr>'45 '!Print_Area</vt:lpstr>
      <vt:lpstr>'47ف (2)'!Print_Area</vt:lpstr>
      <vt:lpstr>'5'!Print_Area</vt:lpstr>
      <vt:lpstr>'6'!Print_Area</vt:lpstr>
      <vt:lpstr>'8'!Print_Area</vt:lpstr>
      <vt:lpstr>'9'!Print_Area</vt:lpstr>
      <vt:lpstr>الداخلين!Print_Area</vt:lpstr>
      <vt:lpstr>'العاملين '!Print_Area</vt:lpstr>
      <vt:lpstr>المغادرين!Print_Area</vt:lpstr>
      <vt:lpstr>عاملين!Print_Area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Mics80</dc:creator>
  <cp:lastModifiedBy>nsr</cp:lastModifiedBy>
  <cp:lastPrinted>2020-09-02T05:31:13Z</cp:lastPrinted>
  <dcterms:created xsi:type="dcterms:W3CDTF">2020-03-15T18:08:51Z</dcterms:created>
  <dcterms:modified xsi:type="dcterms:W3CDTF">2020-10-21T08:35:25Z</dcterms:modified>
</cp:coreProperties>
</file>